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Inayat, Abrar\HAMEED 2024 Co-gasification study (Dataset)\"/>
    </mc:Choice>
  </mc:AlternateContent>
  <xr:revisionPtr revIDLastSave="0" documentId="8_{52CA2A34-8377-4861-A7DE-BA7FE92A0975}" xr6:coauthVersionLast="47" xr6:coauthVersionMax="47" xr10:uidLastSave="{00000000-0000-0000-0000-000000000000}"/>
  <bookViews>
    <workbookView xWindow="1848" yWindow="1848" windowWidth="23040" windowHeight="12156" activeTab="15" xr2:uid="{9CE01D3D-A1AE-4AD1-A82D-5B69C4401ACE}"/>
  </bookViews>
  <sheets>
    <sheet name="D4" sheetId="16" r:id="rId1"/>
    <sheet name="D3" sheetId="15" r:id="rId2"/>
    <sheet name="P2" sheetId="14" r:id="rId3"/>
    <sheet name="P3" sheetId="13" r:id="rId4"/>
    <sheet name="P4" sheetId="12" r:id="rId5"/>
    <sheet name="A4" sheetId="11" r:id="rId6"/>
    <sheet name="A3" sheetId="10" r:id="rId7"/>
    <sheet name="A2" sheetId="9" r:id="rId8"/>
    <sheet name="A1" sheetId="8" r:id="rId9"/>
    <sheet name="F3" sheetId="7" r:id="rId10"/>
    <sheet name="F2" sheetId="6" r:id="rId11"/>
    <sheet name="F1" sheetId="5" r:id="rId12"/>
    <sheet name="R4" sheetId="4" r:id="rId13"/>
    <sheet name="R3" sheetId="3" r:id="rId14"/>
    <sheet name="R2" sheetId="2" r:id="rId15"/>
    <sheet name="R1" sheetId="1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6" l="1"/>
  <c r="I11" i="16"/>
  <c r="I19" i="16"/>
  <c r="I21" i="16"/>
  <c r="I27" i="16"/>
  <c r="I29" i="16"/>
  <c r="I34" i="16"/>
  <c r="H35" i="16"/>
  <c r="I35" i="16" s="1"/>
  <c r="E35" i="16"/>
  <c r="G35" i="16" s="1"/>
  <c r="H34" i="16"/>
  <c r="E34" i="16"/>
  <c r="F34" i="16" s="1"/>
  <c r="H33" i="16"/>
  <c r="I33" i="16" s="1"/>
  <c r="F33" i="16"/>
  <c r="E33" i="16"/>
  <c r="G33" i="16" s="1"/>
  <c r="H32" i="16"/>
  <c r="I32" i="16" s="1"/>
  <c r="E32" i="16"/>
  <c r="G32" i="16" s="1"/>
  <c r="H31" i="16"/>
  <c r="I31" i="16" s="1"/>
  <c r="E31" i="16"/>
  <c r="H30" i="16"/>
  <c r="I30" i="16" s="1"/>
  <c r="E30" i="16"/>
  <c r="F30" i="16" s="1"/>
  <c r="H29" i="16"/>
  <c r="E29" i="16"/>
  <c r="G29" i="16" s="1"/>
  <c r="H28" i="16"/>
  <c r="I28" i="16" s="1"/>
  <c r="E28" i="16"/>
  <c r="H27" i="16"/>
  <c r="G27" i="16"/>
  <c r="E27" i="16"/>
  <c r="F27" i="16" s="1"/>
  <c r="H26" i="16"/>
  <c r="I26" i="16" s="1"/>
  <c r="E26" i="16"/>
  <c r="F26" i="16" s="1"/>
  <c r="H25" i="16"/>
  <c r="I25" i="16" s="1"/>
  <c r="G25" i="16"/>
  <c r="F25" i="16"/>
  <c r="E25" i="16"/>
  <c r="H24" i="16"/>
  <c r="I24" i="16" s="1"/>
  <c r="E24" i="16"/>
  <c r="G24" i="16" s="1"/>
  <c r="H23" i="16"/>
  <c r="I23" i="16" s="1"/>
  <c r="E23" i="16"/>
  <c r="H22" i="16"/>
  <c r="I22" i="16" s="1"/>
  <c r="E22" i="16"/>
  <c r="F22" i="16" s="1"/>
  <c r="H21" i="16"/>
  <c r="E21" i="16"/>
  <c r="G21" i="16" s="1"/>
  <c r="H20" i="16"/>
  <c r="I20" i="16" s="1"/>
  <c r="E20" i="16"/>
  <c r="P19" i="16"/>
  <c r="H19" i="16"/>
  <c r="E19" i="16"/>
  <c r="F19" i="16" s="1"/>
  <c r="P18" i="16"/>
  <c r="H18" i="16"/>
  <c r="I18" i="16" s="1"/>
  <c r="G18" i="16"/>
  <c r="E18" i="16"/>
  <c r="F18" i="16" s="1"/>
  <c r="H17" i="16"/>
  <c r="I17" i="16" s="1"/>
  <c r="E17" i="16"/>
  <c r="G17" i="16" s="1"/>
  <c r="H16" i="16"/>
  <c r="I16" i="16" s="1"/>
  <c r="J16" i="16" s="1"/>
  <c r="K16" i="16" s="1"/>
  <c r="G16" i="16"/>
  <c r="E16" i="16"/>
  <c r="F16" i="16" s="1"/>
  <c r="H15" i="16"/>
  <c r="I15" i="16" s="1"/>
  <c r="E15" i="16"/>
  <c r="G15" i="16" s="1"/>
  <c r="H14" i="16"/>
  <c r="I14" i="16" s="1"/>
  <c r="E14" i="16"/>
  <c r="G14" i="16" s="1"/>
  <c r="H13" i="16"/>
  <c r="E13" i="16"/>
  <c r="H12" i="16"/>
  <c r="I12" i="16" s="1"/>
  <c r="E12" i="16"/>
  <c r="F12" i="16" s="1"/>
  <c r="H11" i="16"/>
  <c r="E11" i="16"/>
  <c r="G11" i="16" s="1"/>
  <c r="H10" i="16"/>
  <c r="I10" i="16" s="1"/>
  <c r="G10" i="16"/>
  <c r="E10" i="16"/>
  <c r="F10" i="16" s="1"/>
  <c r="H9" i="16"/>
  <c r="E9" i="16"/>
  <c r="G9" i="16" s="1"/>
  <c r="H8" i="16"/>
  <c r="I8" i="16" s="1"/>
  <c r="G8" i="16"/>
  <c r="E8" i="16"/>
  <c r="F8" i="16" s="1"/>
  <c r="H7" i="16"/>
  <c r="I7" i="16" s="1"/>
  <c r="E7" i="16"/>
  <c r="G7" i="16" s="1"/>
  <c r="H6" i="16"/>
  <c r="I6" i="16" s="1"/>
  <c r="E6" i="16"/>
  <c r="G6" i="16" s="1"/>
  <c r="H5" i="16"/>
  <c r="I5" i="16" s="1"/>
  <c r="E5" i="16"/>
  <c r="H4" i="16"/>
  <c r="I4" i="16" s="1"/>
  <c r="E4" i="16"/>
  <c r="F4" i="16" s="1"/>
  <c r="H3" i="16"/>
  <c r="E3" i="16"/>
  <c r="G3" i="16" s="1"/>
  <c r="H2" i="16"/>
  <c r="I2" i="16" s="1"/>
  <c r="G2" i="16"/>
  <c r="E2" i="16"/>
  <c r="F2" i="16" s="1"/>
  <c r="I9" i="15"/>
  <c r="I11" i="15"/>
  <c r="I16" i="15"/>
  <c r="J16" i="15" s="1"/>
  <c r="K16" i="15" s="1"/>
  <c r="I17" i="15"/>
  <c r="I19" i="15"/>
  <c r="I24" i="15"/>
  <c r="I25" i="15"/>
  <c r="I27" i="15"/>
  <c r="I32" i="15"/>
  <c r="I33" i="15"/>
  <c r="I35" i="15"/>
  <c r="H35" i="15"/>
  <c r="E35" i="15"/>
  <c r="G35" i="15" s="1"/>
  <c r="H34" i="15"/>
  <c r="I34" i="15" s="1"/>
  <c r="E34" i="15"/>
  <c r="H33" i="15"/>
  <c r="G33" i="15"/>
  <c r="E33" i="15"/>
  <c r="F33" i="15" s="1"/>
  <c r="H32" i="15"/>
  <c r="E32" i="15"/>
  <c r="H31" i="15"/>
  <c r="I31" i="15" s="1"/>
  <c r="F31" i="15"/>
  <c r="E31" i="15"/>
  <c r="G31" i="15" s="1"/>
  <c r="H30" i="15"/>
  <c r="I30" i="15" s="1"/>
  <c r="E30" i="15"/>
  <c r="F30" i="15" s="1"/>
  <c r="H29" i="15"/>
  <c r="I29" i="15" s="1"/>
  <c r="E29" i="15"/>
  <c r="G29" i="15" s="1"/>
  <c r="H28" i="15"/>
  <c r="I28" i="15" s="1"/>
  <c r="E28" i="15"/>
  <c r="H27" i="15"/>
  <c r="E27" i="15"/>
  <c r="G27" i="15" s="1"/>
  <c r="H26" i="15"/>
  <c r="I26" i="15" s="1"/>
  <c r="E26" i="15"/>
  <c r="H25" i="15"/>
  <c r="G25" i="15"/>
  <c r="E25" i="15"/>
  <c r="F25" i="15" s="1"/>
  <c r="H24" i="15"/>
  <c r="E24" i="15"/>
  <c r="H23" i="15"/>
  <c r="I23" i="15" s="1"/>
  <c r="F23" i="15"/>
  <c r="E23" i="15"/>
  <c r="G23" i="15" s="1"/>
  <c r="H22" i="15"/>
  <c r="I22" i="15" s="1"/>
  <c r="E22" i="15"/>
  <c r="F22" i="15" s="1"/>
  <c r="H21" i="15"/>
  <c r="I21" i="15" s="1"/>
  <c r="E21" i="15"/>
  <c r="G21" i="15" s="1"/>
  <c r="H20" i="15"/>
  <c r="I20" i="15" s="1"/>
  <c r="E20" i="15"/>
  <c r="P19" i="15"/>
  <c r="H19" i="15"/>
  <c r="F19" i="15"/>
  <c r="E19" i="15"/>
  <c r="G19" i="15" s="1"/>
  <c r="P18" i="15"/>
  <c r="H18" i="15"/>
  <c r="I18" i="15" s="1"/>
  <c r="E18" i="15"/>
  <c r="H17" i="15"/>
  <c r="E17" i="15"/>
  <c r="G17" i="15" s="1"/>
  <c r="H16" i="15"/>
  <c r="G16" i="15"/>
  <c r="F16" i="15"/>
  <c r="E16" i="15"/>
  <c r="H15" i="15"/>
  <c r="E15" i="15"/>
  <c r="G15" i="15" s="1"/>
  <c r="H14" i="15"/>
  <c r="G14" i="15"/>
  <c r="F14" i="15"/>
  <c r="E14" i="15"/>
  <c r="H13" i="15"/>
  <c r="I13" i="15" s="1"/>
  <c r="E13" i="15"/>
  <c r="G13" i="15" s="1"/>
  <c r="H12" i="15"/>
  <c r="I12" i="15" s="1"/>
  <c r="E12" i="15"/>
  <c r="F12" i="15" s="1"/>
  <c r="H11" i="15"/>
  <c r="E11" i="15"/>
  <c r="G11" i="15" s="1"/>
  <c r="J11" i="15" s="1"/>
  <c r="K11" i="15" s="1"/>
  <c r="H10" i="15"/>
  <c r="I10" i="15" s="1"/>
  <c r="F10" i="15"/>
  <c r="E10" i="15"/>
  <c r="G10" i="15" s="1"/>
  <c r="H9" i="15"/>
  <c r="E9" i="15"/>
  <c r="G9" i="15" s="1"/>
  <c r="H8" i="15"/>
  <c r="I8" i="15" s="1"/>
  <c r="E8" i="15"/>
  <c r="F8" i="15" s="1"/>
  <c r="H7" i="15"/>
  <c r="I7" i="15" s="1"/>
  <c r="E7" i="15"/>
  <c r="F7" i="15" s="1"/>
  <c r="H6" i="15"/>
  <c r="G6" i="15"/>
  <c r="F6" i="15"/>
  <c r="E6" i="15"/>
  <c r="H5" i="15"/>
  <c r="I5" i="15" s="1"/>
  <c r="E5" i="15"/>
  <c r="G5" i="15" s="1"/>
  <c r="H4" i="15"/>
  <c r="I4" i="15" s="1"/>
  <c r="E4" i="15"/>
  <c r="F4" i="15" s="1"/>
  <c r="H3" i="15"/>
  <c r="I3" i="15" s="1"/>
  <c r="J3" i="15" s="1"/>
  <c r="K3" i="15" s="1"/>
  <c r="E3" i="15"/>
  <c r="G3" i="15" s="1"/>
  <c r="H2" i="15"/>
  <c r="I2" i="15" s="1"/>
  <c r="E2" i="15"/>
  <c r="G2" i="15" s="1"/>
  <c r="I6" i="14"/>
  <c r="I22" i="14"/>
  <c r="I24" i="14"/>
  <c r="I30" i="14"/>
  <c r="I32" i="14"/>
  <c r="J32" i="14" s="1"/>
  <c r="K32" i="14" s="1"/>
  <c r="H35" i="14"/>
  <c r="I35" i="14" s="1"/>
  <c r="E35" i="14"/>
  <c r="G35" i="14" s="1"/>
  <c r="H34" i="14"/>
  <c r="I34" i="14" s="1"/>
  <c r="J34" i="14" s="1"/>
  <c r="K34" i="14" s="1"/>
  <c r="G34" i="14"/>
  <c r="E34" i="14"/>
  <c r="F34" i="14" s="1"/>
  <c r="H33" i="14"/>
  <c r="G33" i="14"/>
  <c r="F33" i="14"/>
  <c r="E33" i="14"/>
  <c r="H32" i="14"/>
  <c r="E32" i="14"/>
  <c r="G32" i="14" s="1"/>
  <c r="H31" i="14"/>
  <c r="F31" i="14"/>
  <c r="E31" i="14"/>
  <c r="G31" i="14" s="1"/>
  <c r="H30" i="14"/>
  <c r="E30" i="14"/>
  <c r="H29" i="14"/>
  <c r="I29" i="14" s="1"/>
  <c r="G29" i="14"/>
  <c r="E29" i="14"/>
  <c r="F29" i="14" s="1"/>
  <c r="H28" i="14"/>
  <c r="I28" i="14" s="1"/>
  <c r="E28" i="14"/>
  <c r="F28" i="14" s="1"/>
  <c r="H27" i="14"/>
  <c r="I27" i="14" s="1"/>
  <c r="E27" i="14"/>
  <c r="G27" i="14" s="1"/>
  <c r="H26" i="14"/>
  <c r="I26" i="14" s="1"/>
  <c r="J26" i="14" s="1"/>
  <c r="K26" i="14" s="1"/>
  <c r="G26" i="14"/>
  <c r="E26" i="14"/>
  <c r="F26" i="14" s="1"/>
  <c r="H25" i="14"/>
  <c r="E25" i="14"/>
  <c r="G25" i="14" s="1"/>
  <c r="H24" i="14"/>
  <c r="E24" i="14"/>
  <c r="G24" i="14" s="1"/>
  <c r="H23" i="14"/>
  <c r="G23" i="14"/>
  <c r="E23" i="14"/>
  <c r="F23" i="14" s="1"/>
  <c r="H22" i="14"/>
  <c r="G22" i="14"/>
  <c r="E22" i="14"/>
  <c r="F22" i="14" s="1"/>
  <c r="H21" i="14"/>
  <c r="G21" i="14"/>
  <c r="F21" i="14"/>
  <c r="E21" i="14"/>
  <c r="H20" i="14"/>
  <c r="I20" i="14" s="1"/>
  <c r="E20" i="14"/>
  <c r="F20" i="14" s="1"/>
  <c r="P19" i="14"/>
  <c r="H19" i="14"/>
  <c r="I19" i="14" s="1"/>
  <c r="J19" i="14" s="1"/>
  <c r="K19" i="14" s="1"/>
  <c r="E19" i="14"/>
  <c r="G19" i="14" s="1"/>
  <c r="P18" i="14"/>
  <c r="H18" i="14"/>
  <c r="I18" i="14" s="1"/>
  <c r="E18" i="14"/>
  <c r="F18" i="14" s="1"/>
  <c r="H17" i="14"/>
  <c r="I17" i="14" s="1"/>
  <c r="E17" i="14"/>
  <c r="G17" i="14" s="1"/>
  <c r="H16" i="14"/>
  <c r="I16" i="14" s="1"/>
  <c r="J16" i="14" s="1"/>
  <c r="K16" i="14" s="1"/>
  <c r="G16" i="14"/>
  <c r="F16" i="14"/>
  <c r="E16" i="14"/>
  <c r="H15" i="14"/>
  <c r="I15" i="14" s="1"/>
  <c r="E15" i="14"/>
  <c r="G15" i="14" s="1"/>
  <c r="H14" i="14"/>
  <c r="I14" i="14" s="1"/>
  <c r="J14" i="14" s="1"/>
  <c r="K14" i="14" s="1"/>
  <c r="E14" i="14"/>
  <c r="G14" i="14" s="1"/>
  <c r="H13" i="14"/>
  <c r="F13" i="14"/>
  <c r="E13" i="14"/>
  <c r="G13" i="14" s="1"/>
  <c r="H12" i="14"/>
  <c r="I12" i="14" s="1"/>
  <c r="E12" i="14"/>
  <c r="H11" i="14"/>
  <c r="I11" i="14" s="1"/>
  <c r="G11" i="14"/>
  <c r="E11" i="14"/>
  <c r="F11" i="14" s="1"/>
  <c r="H10" i="14"/>
  <c r="I10" i="14" s="1"/>
  <c r="E10" i="14"/>
  <c r="F10" i="14" s="1"/>
  <c r="H9" i="14"/>
  <c r="E9" i="14"/>
  <c r="G9" i="14" s="1"/>
  <c r="H8" i="14"/>
  <c r="I8" i="14" s="1"/>
  <c r="J8" i="14" s="1"/>
  <c r="K8" i="14" s="1"/>
  <c r="F8" i="14"/>
  <c r="E8" i="14"/>
  <c r="G8" i="14" s="1"/>
  <c r="H7" i="14"/>
  <c r="E7" i="14"/>
  <c r="H6" i="14"/>
  <c r="E6" i="14"/>
  <c r="G6" i="14" s="1"/>
  <c r="H5" i="14"/>
  <c r="I5" i="14" s="1"/>
  <c r="E5" i="14"/>
  <c r="G5" i="14" s="1"/>
  <c r="H4" i="14"/>
  <c r="G4" i="14"/>
  <c r="E4" i="14"/>
  <c r="F4" i="14" s="1"/>
  <c r="H3" i="14"/>
  <c r="I3" i="14" s="1"/>
  <c r="F3" i="14"/>
  <c r="E3" i="14"/>
  <c r="G3" i="14" s="1"/>
  <c r="J3" i="14" s="1"/>
  <c r="K3" i="14" s="1"/>
  <c r="H2" i="14"/>
  <c r="I2" i="14" s="1"/>
  <c r="E2" i="14"/>
  <c r="F2" i="14" s="1"/>
  <c r="I3" i="13"/>
  <c r="I5" i="13"/>
  <c r="I11" i="13"/>
  <c r="I19" i="13"/>
  <c r="I21" i="13"/>
  <c r="I29" i="13"/>
  <c r="I35" i="13"/>
  <c r="H35" i="13"/>
  <c r="E35" i="13"/>
  <c r="G35" i="13" s="1"/>
  <c r="H34" i="13"/>
  <c r="I34" i="13" s="1"/>
  <c r="E34" i="13"/>
  <c r="G34" i="13" s="1"/>
  <c r="H33" i="13"/>
  <c r="I33" i="13" s="1"/>
  <c r="E33" i="13"/>
  <c r="H32" i="13"/>
  <c r="I32" i="13" s="1"/>
  <c r="G32" i="13"/>
  <c r="F32" i="13"/>
  <c r="E32" i="13"/>
  <c r="H31" i="13"/>
  <c r="I31" i="13" s="1"/>
  <c r="E31" i="13"/>
  <c r="G31" i="13" s="1"/>
  <c r="H30" i="13"/>
  <c r="I30" i="13" s="1"/>
  <c r="E30" i="13"/>
  <c r="F30" i="13" s="1"/>
  <c r="H29" i="13"/>
  <c r="G29" i="13"/>
  <c r="E29" i="13"/>
  <c r="F29" i="13" s="1"/>
  <c r="H28" i="13"/>
  <c r="I28" i="13" s="1"/>
  <c r="G28" i="13"/>
  <c r="F28" i="13"/>
  <c r="E28" i="13"/>
  <c r="H27" i="13"/>
  <c r="I27" i="13" s="1"/>
  <c r="E27" i="13"/>
  <c r="F27" i="13" s="1"/>
  <c r="H26" i="13"/>
  <c r="I26" i="13" s="1"/>
  <c r="E26" i="13"/>
  <c r="G26" i="13" s="1"/>
  <c r="H25" i="13"/>
  <c r="I25" i="13" s="1"/>
  <c r="E25" i="13"/>
  <c r="G25" i="13" s="1"/>
  <c r="H24" i="13"/>
  <c r="F24" i="13"/>
  <c r="E24" i="13"/>
  <c r="G24" i="13" s="1"/>
  <c r="H23" i="13"/>
  <c r="I23" i="13" s="1"/>
  <c r="E23" i="13"/>
  <c r="G23" i="13" s="1"/>
  <c r="H22" i="13"/>
  <c r="I22" i="13" s="1"/>
  <c r="E22" i="13"/>
  <c r="F22" i="13" s="1"/>
  <c r="H21" i="13"/>
  <c r="E21" i="13"/>
  <c r="H20" i="13"/>
  <c r="G20" i="13"/>
  <c r="E20" i="13"/>
  <c r="F20" i="13" s="1"/>
  <c r="P19" i="13"/>
  <c r="H19" i="13"/>
  <c r="F19" i="13"/>
  <c r="E19" i="13"/>
  <c r="G19" i="13" s="1"/>
  <c r="P18" i="13"/>
  <c r="H18" i="13"/>
  <c r="I18" i="13" s="1"/>
  <c r="G18" i="13"/>
  <c r="F18" i="13"/>
  <c r="E18" i="13"/>
  <c r="H17" i="13"/>
  <c r="I17" i="13" s="1"/>
  <c r="E17" i="13"/>
  <c r="G17" i="13" s="1"/>
  <c r="H16" i="13"/>
  <c r="I16" i="13" s="1"/>
  <c r="E16" i="13"/>
  <c r="G16" i="13" s="1"/>
  <c r="H15" i="13"/>
  <c r="I15" i="13" s="1"/>
  <c r="E15" i="13"/>
  <c r="G15" i="13" s="1"/>
  <c r="H14" i="13"/>
  <c r="F14" i="13"/>
  <c r="E14" i="13"/>
  <c r="G14" i="13" s="1"/>
  <c r="H13" i="13"/>
  <c r="I13" i="13" s="1"/>
  <c r="E13" i="13"/>
  <c r="G13" i="13" s="1"/>
  <c r="H12" i="13"/>
  <c r="I12" i="13" s="1"/>
  <c r="E12" i="13"/>
  <c r="G12" i="13" s="1"/>
  <c r="H11" i="13"/>
  <c r="E11" i="13"/>
  <c r="H10" i="13"/>
  <c r="I10" i="13" s="1"/>
  <c r="G10" i="13"/>
  <c r="F10" i="13"/>
  <c r="E10" i="13"/>
  <c r="H9" i="13"/>
  <c r="I9" i="13" s="1"/>
  <c r="E9" i="13"/>
  <c r="F9" i="13" s="1"/>
  <c r="H8" i="13"/>
  <c r="I8" i="13" s="1"/>
  <c r="E8" i="13"/>
  <c r="G8" i="13" s="1"/>
  <c r="H7" i="13"/>
  <c r="I7" i="13" s="1"/>
  <c r="E7" i="13"/>
  <c r="G7" i="13" s="1"/>
  <c r="H6" i="13"/>
  <c r="E6" i="13"/>
  <c r="G6" i="13" s="1"/>
  <c r="H5" i="13"/>
  <c r="E5" i="13"/>
  <c r="G5" i="13" s="1"/>
  <c r="H4" i="13"/>
  <c r="G4" i="13"/>
  <c r="F4" i="13"/>
  <c r="E4" i="13"/>
  <c r="H3" i="13"/>
  <c r="E3" i="13"/>
  <c r="F3" i="13" s="1"/>
  <c r="H2" i="13"/>
  <c r="I2" i="13" s="1"/>
  <c r="F2" i="13"/>
  <c r="E2" i="13"/>
  <c r="G2" i="13" s="1"/>
  <c r="I7" i="12"/>
  <c r="I15" i="12"/>
  <c r="I17" i="12"/>
  <c r="I23" i="12"/>
  <c r="I25" i="12"/>
  <c r="I31" i="12"/>
  <c r="I33" i="12"/>
  <c r="H35" i="12"/>
  <c r="I35" i="12" s="1"/>
  <c r="E35" i="12"/>
  <c r="H34" i="12"/>
  <c r="I34" i="12" s="1"/>
  <c r="E34" i="12"/>
  <c r="G34" i="12" s="1"/>
  <c r="H33" i="12"/>
  <c r="E33" i="12"/>
  <c r="G33" i="12" s="1"/>
  <c r="H32" i="12"/>
  <c r="G32" i="12"/>
  <c r="E32" i="12"/>
  <c r="F32" i="12" s="1"/>
  <c r="H31" i="12"/>
  <c r="E31" i="12"/>
  <c r="G31" i="12" s="1"/>
  <c r="H30" i="12"/>
  <c r="I30" i="12" s="1"/>
  <c r="E30" i="12"/>
  <c r="F30" i="12" s="1"/>
  <c r="H29" i="12"/>
  <c r="I29" i="12" s="1"/>
  <c r="E29" i="12"/>
  <c r="G29" i="12" s="1"/>
  <c r="H28" i="12"/>
  <c r="I28" i="12" s="1"/>
  <c r="E28" i="12"/>
  <c r="F28" i="12" s="1"/>
  <c r="H27" i="12"/>
  <c r="I27" i="12" s="1"/>
  <c r="E27" i="12"/>
  <c r="H26" i="12"/>
  <c r="I26" i="12" s="1"/>
  <c r="J26" i="12" s="1"/>
  <c r="K26" i="12" s="1"/>
  <c r="E26" i="12"/>
  <c r="G26" i="12" s="1"/>
  <c r="H25" i="12"/>
  <c r="E25" i="12"/>
  <c r="G25" i="12" s="1"/>
  <c r="H24" i="12"/>
  <c r="G24" i="12"/>
  <c r="E24" i="12"/>
  <c r="F24" i="12" s="1"/>
  <c r="H23" i="12"/>
  <c r="E23" i="12"/>
  <c r="G23" i="12" s="1"/>
  <c r="H22" i="12"/>
  <c r="I22" i="12" s="1"/>
  <c r="E22" i="12"/>
  <c r="F22" i="12" s="1"/>
  <c r="H21" i="12"/>
  <c r="I21" i="12" s="1"/>
  <c r="E21" i="12"/>
  <c r="G21" i="12" s="1"/>
  <c r="H20" i="12"/>
  <c r="I20" i="12" s="1"/>
  <c r="E20" i="12"/>
  <c r="F20" i="12" s="1"/>
  <c r="P19" i="12"/>
  <c r="H19" i="12"/>
  <c r="I19" i="12" s="1"/>
  <c r="G19" i="12"/>
  <c r="E19" i="12"/>
  <c r="F19" i="12" s="1"/>
  <c r="P18" i="12"/>
  <c r="H18" i="12"/>
  <c r="I18" i="12" s="1"/>
  <c r="E18" i="12"/>
  <c r="F18" i="12" s="1"/>
  <c r="H17" i="12"/>
  <c r="E17" i="12"/>
  <c r="H16" i="12"/>
  <c r="I16" i="12" s="1"/>
  <c r="J16" i="12" s="1"/>
  <c r="K16" i="12" s="1"/>
  <c r="E16" i="12"/>
  <c r="G16" i="12" s="1"/>
  <c r="H15" i="12"/>
  <c r="E15" i="12"/>
  <c r="G15" i="12" s="1"/>
  <c r="H14" i="12"/>
  <c r="F14" i="12"/>
  <c r="E14" i="12"/>
  <c r="G14" i="12" s="1"/>
  <c r="H13" i="12"/>
  <c r="I13" i="12" s="1"/>
  <c r="E13" i="12"/>
  <c r="G13" i="12" s="1"/>
  <c r="H12" i="12"/>
  <c r="I12" i="12" s="1"/>
  <c r="E12" i="12"/>
  <c r="F12" i="12" s="1"/>
  <c r="H11" i="12"/>
  <c r="E11" i="12"/>
  <c r="G11" i="12" s="1"/>
  <c r="H10" i="12"/>
  <c r="I10" i="12" s="1"/>
  <c r="E10" i="12"/>
  <c r="G10" i="12" s="1"/>
  <c r="H9" i="12"/>
  <c r="I9" i="12" s="1"/>
  <c r="E9" i="12"/>
  <c r="H8" i="12"/>
  <c r="I8" i="12" s="1"/>
  <c r="E8" i="12"/>
  <c r="G8" i="12" s="1"/>
  <c r="H7" i="12"/>
  <c r="E7" i="12"/>
  <c r="H6" i="12"/>
  <c r="I6" i="12" s="1"/>
  <c r="G6" i="12"/>
  <c r="F6" i="12"/>
  <c r="E6" i="12"/>
  <c r="H5" i="12"/>
  <c r="I5" i="12" s="1"/>
  <c r="F5" i="12"/>
  <c r="E5" i="12"/>
  <c r="G5" i="12" s="1"/>
  <c r="H4" i="12"/>
  <c r="I4" i="12" s="1"/>
  <c r="E4" i="12"/>
  <c r="F4" i="12" s="1"/>
  <c r="H3" i="12"/>
  <c r="I3" i="12" s="1"/>
  <c r="E3" i="12"/>
  <c r="G3" i="12" s="1"/>
  <c r="H2" i="12"/>
  <c r="I2" i="12" s="1"/>
  <c r="F2" i="12"/>
  <c r="E2" i="12"/>
  <c r="G2" i="12" s="1"/>
  <c r="I3" i="11"/>
  <c r="I9" i="11"/>
  <c r="I11" i="11"/>
  <c r="I17" i="11"/>
  <c r="I19" i="11"/>
  <c r="I25" i="11"/>
  <c r="I27" i="11"/>
  <c r="I33" i="11"/>
  <c r="I35" i="11"/>
  <c r="H35" i="11"/>
  <c r="E35" i="11"/>
  <c r="G35" i="11" s="1"/>
  <c r="H34" i="11"/>
  <c r="I34" i="11" s="1"/>
  <c r="E34" i="11"/>
  <c r="H33" i="11"/>
  <c r="G33" i="11"/>
  <c r="E33" i="11"/>
  <c r="F33" i="11" s="1"/>
  <c r="H32" i="11"/>
  <c r="I32" i="11" s="1"/>
  <c r="E32" i="11"/>
  <c r="G32" i="11" s="1"/>
  <c r="H31" i="11"/>
  <c r="G31" i="11"/>
  <c r="E31" i="11"/>
  <c r="F31" i="11" s="1"/>
  <c r="H30" i="11"/>
  <c r="E30" i="11"/>
  <c r="G30" i="11" s="1"/>
  <c r="H29" i="11"/>
  <c r="I29" i="11" s="1"/>
  <c r="E29" i="11"/>
  <c r="H28" i="11"/>
  <c r="I28" i="11" s="1"/>
  <c r="E28" i="11"/>
  <c r="G28" i="11" s="1"/>
  <c r="H27" i="11"/>
  <c r="E27" i="11"/>
  <c r="G27" i="11" s="1"/>
  <c r="H26" i="11"/>
  <c r="I26" i="11" s="1"/>
  <c r="E26" i="11"/>
  <c r="H25" i="11"/>
  <c r="F25" i="11"/>
  <c r="E25" i="11"/>
  <c r="G25" i="11" s="1"/>
  <c r="H24" i="11"/>
  <c r="I24" i="11" s="1"/>
  <c r="E24" i="11"/>
  <c r="G24" i="11" s="1"/>
  <c r="H23" i="11"/>
  <c r="E23" i="11"/>
  <c r="H22" i="11"/>
  <c r="I22" i="11" s="1"/>
  <c r="G22" i="11"/>
  <c r="E22" i="11"/>
  <c r="F22" i="11" s="1"/>
  <c r="H21" i="11"/>
  <c r="I21" i="11" s="1"/>
  <c r="F21" i="11"/>
  <c r="E21" i="11"/>
  <c r="G21" i="11" s="1"/>
  <c r="H20" i="11"/>
  <c r="I20" i="11" s="1"/>
  <c r="J20" i="11" s="1"/>
  <c r="K20" i="11" s="1"/>
  <c r="E20" i="11"/>
  <c r="G20" i="11" s="1"/>
  <c r="P19" i="11"/>
  <c r="H19" i="11"/>
  <c r="E19" i="11"/>
  <c r="G19" i="11" s="1"/>
  <c r="P18" i="11"/>
  <c r="H18" i="11"/>
  <c r="I18" i="11" s="1"/>
  <c r="J18" i="11" s="1"/>
  <c r="K18" i="11" s="1"/>
  <c r="E18" i="11"/>
  <c r="G18" i="11" s="1"/>
  <c r="H17" i="11"/>
  <c r="G17" i="11"/>
  <c r="E17" i="11"/>
  <c r="F17" i="11" s="1"/>
  <c r="H16" i="11"/>
  <c r="I16" i="11" s="1"/>
  <c r="G16" i="11"/>
  <c r="E16" i="11"/>
  <c r="F16" i="11" s="1"/>
  <c r="H15" i="11"/>
  <c r="I15" i="11" s="1"/>
  <c r="E15" i="11"/>
  <c r="H14" i="11"/>
  <c r="I14" i="11" s="1"/>
  <c r="J14" i="11" s="1"/>
  <c r="K14" i="11" s="1"/>
  <c r="E14" i="11"/>
  <c r="G14" i="11" s="1"/>
  <c r="H13" i="11"/>
  <c r="E13" i="11"/>
  <c r="H12" i="11"/>
  <c r="I12" i="11" s="1"/>
  <c r="G12" i="11"/>
  <c r="E12" i="11"/>
  <c r="F12" i="11" s="1"/>
  <c r="H11" i="11"/>
  <c r="E11" i="11"/>
  <c r="G11" i="11" s="1"/>
  <c r="H10" i="11"/>
  <c r="I10" i="11" s="1"/>
  <c r="E10" i="11"/>
  <c r="G10" i="11" s="1"/>
  <c r="H9" i="11"/>
  <c r="E9" i="11"/>
  <c r="F9" i="11" s="1"/>
  <c r="H8" i="11"/>
  <c r="I8" i="11" s="1"/>
  <c r="E8" i="11"/>
  <c r="H7" i="11"/>
  <c r="I7" i="11" s="1"/>
  <c r="F7" i="11"/>
  <c r="E7" i="11"/>
  <c r="G7" i="11" s="1"/>
  <c r="H6" i="11"/>
  <c r="I6" i="11" s="1"/>
  <c r="E6" i="11"/>
  <c r="G6" i="11" s="1"/>
  <c r="H5" i="11"/>
  <c r="E5" i="11"/>
  <c r="H4" i="11"/>
  <c r="I4" i="11" s="1"/>
  <c r="G4" i="11"/>
  <c r="E4" i="11"/>
  <c r="F4" i="11" s="1"/>
  <c r="H3" i="11"/>
  <c r="F3" i="11"/>
  <c r="E3" i="11"/>
  <c r="G3" i="11" s="1"/>
  <c r="J2" i="11"/>
  <c r="K2" i="11" s="1"/>
  <c r="H2" i="11"/>
  <c r="I2" i="11" s="1"/>
  <c r="E2" i="11"/>
  <c r="G2" i="11" s="1"/>
  <c r="I8" i="10"/>
  <c r="I10" i="10"/>
  <c r="I16" i="10"/>
  <c r="I18" i="10"/>
  <c r="I24" i="10"/>
  <c r="I26" i="10"/>
  <c r="I32" i="10"/>
  <c r="I34" i="10"/>
  <c r="H35" i="10"/>
  <c r="I35" i="10" s="1"/>
  <c r="J35" i="10" s="1"/>
  <c r="K35" i="10" s="1"/>
  <c r="E35" i="10"/>
  <c r="G35" i="10" s="1"/>
  <c r="H34" i="10"/>
  <c r="E34" i="10"/>
  <c r="G34" i="10" s="1"/>
  <c r="H33" i="10"/>
  <c r="I33" i="10" s="1"/>
  <c r="G33" i="10"/>
  <c r="E33" i="10"/>
  <c r="F33" i="10" s="1"/>
  <c r="H32" i="10"/>
  <c r="E32" i="10"/>
  <c r="G32" i="10" s="1"/>
  <c r="H31" i="10"/>
  <c r="I31" i="10" s="1"/>
  <c r="J31" i="10" s="1"/>
  <c r="K31" i="10" s="1"/>
  <c r="E31" i="10"/>
  <c r="G31" i="10" s="1"/>
  <c r="H30" i="10"/>
  <c r="I30" i="10" s="1"/>
  <c r="E30" i="10"/>
  <c r="F30" i="10" s="1"/>
  <c r="H29" i="10"/>
  <c r="I29" i="10" s="1"/>
  <c r="E29" i="10"/>
  <c r="F29" i="10" s="1"/>
  <c r="H28" i="10"/>
  <c r="F28" i="10"/>
  <c r="E28" i="10"/>
  <c r="G28" i="10" s="1"/>
  <c r="H27" i="10"/>
  <c r="I27" i="10" s="1"/>
  <c r="E27" i="10"/>
  <c r="F27" i="10" s="1"/>
  <c r="H26" i="10"/>
  <c r="E26" i="10"/>
  <c r="G26" i="10" s="1"/>
  <c r="H25" i="10"/>
  <c r="I25" i="10" s="1"/>
  <c r="E25" i="10"/>
  <c r="H24" i="10"/>
  <c r="G24" i="10"/>
  <c r="F24" i="10"/>
  <c r="E24" i="10"/>
  <c r="H23" i="10"/>
  <c r="I23" i="10" s="1"/>
  <c r="J23" i="10" s="1"/>
  <c r="K23" i="10" s="1"/>
  <c r="E23" i="10"/>
  <c r="G23" i="10" s="1"/>
  <c r="H22" i="10"/>
  <c r="I22" i="10" s="1"/>
  <c r="E22" i="10"/>
  <c r="F22" i="10" s="1"/>
  <c r="H21" i="10"/>
  <c r="I21" i="10" s="1"/>
  <c r="G21" i="10"/>
  <c r="E21" i="10"/>
  <c r="F21" i="10" s="1"/>
  <c r="H20" i="10"/>
  <c r="G20" i="10"/>
  <c r="E20" i="10"/>
  <c r="F20" i="10" s="1"/>
  <c r="P19" i="10"/>
  <c r="H19" i="10"/>
  <c r="E19" i="10"/>
  <c r="G19" i="10" s="1"/>
  <c r="P18" i="10"/>
  <c r="H18" i="10"/>
  <c r="G18" i="10"/>
  <c r="E18" i="10"/>
  <c r="F18" i="10" s="1"/>
  <c r="H17" i="10"/>
  <c r="I17" i="10" s="1"/>
  <c r="E17" i="10"/>
  <c r="F17" i="10" s="1"/>
  <c r="H16" i="10"/>
  <c r="E16" i="10"/>
  <c r="G16" i="10" s="1"/>
  <c r="H15" i="10"/>
  <c r="I15" i="10" s="1"/>
  <c r="G15" i="10"/>
  <c r="E15" i="10"/>
  <c r="F15" i="10" s="1"/>
  <c r="H14" i="10"/>
  <c r="I14" i="10" s="1"/>
  <c r="E14" i="10"/>
  <c r="G14" i="10" s="1"/>
  <c r="H13" i="10"/>
  <c r="I13" i="10" s="1"/>
  <c r="E13" i="10"/>
  <c r="G13" i="10" s="1"/>
  <c r="H12" i="10"/>
  <c r="I12" i="10" s="1"/>
  <c r="E12" i="10"/>
  <c r="F12" i="10" s="1"/>
  <c r="H11" i="10"/>
  <c r="E11" i="10"/>
  <c r="F11" i="10" s="1"/>
  <c r="H10" i="10"/>
  <c r="G10" i="10"/>
  <c r="E10" i="10"/>
  <c r="F10" i="10" s="1"/>
  <c r="H9" i="10"/>
  <c r="I9" i="10" s="1"/>
  <c r="E9" i="10"/>
  <c r="F9" i="10" s="1"/>
  <c r="H8" i="10"/>
  <c r="E8" i="10"/>
  <c r="G8" i="10" s="1"/>
  <c r="H7" i="10"/>
  <c r="G7" i="10"/>
  <c r="E7" i="10"/>
  <c r="F7" i="10" s="1"/>
  <c r="H6" i="10"/>
  <c r="F6" i="10"/>
  <c r="E6" i="10"/>
  <c r="G6" i="10" s="1"/>
  <c r="H5" i="10"/>
  <c r="I5" i="10" s="1"/>
  <c r="E5" i="10"/>
  <c r="G5" i="10" s="1"/>
  <c r="H4" i="10"/>
  <c r="I4" i="10" s="1"/>
  <c r="E4" i="10"/>
  <c r="F4" i="10" s="1"/>
  <c r="H3" i="10"/>
  <c r="E3" i="10"/>
  <c r="F3" i="10" s="1"/>
  <c r="H2" i="10"/>
  <c r="I2" i="10" s="1"/>
  <c r="E2" i="10"/>
  <c r="I4" i="9"/>
  <c r="I10" i="9"/>
  <c r="I18" i="9"/>
  <c r="I20" i="9"/>
  <c r="I26" i="9"/>
  <c r="I28" i="9"/>
  <c r="I34" i="9"/>
  <c r="I2" i="9"/>
  <c r="H35" i="9"/>
  <c r="I35" i="9" s="1"/>
  <c r="E35" i="9"/>
  <c r="G35" i="9" s="1"/>
  <c r="H34" i="9"/>
  <c r="E34" i="9"/>
  <c r="G34" i="9" s="1"/>
  <c r="H33" i="9"/>
  <c r="G33" i="9"/>
  <c r="E33" i="9"/>
  <c r="F33" i="9" s="1"/>
  <c r="H32" i="9"/>
  <c r="F32" i="9"/>
  <c r="E32" i="9"/>
  <c r="G32" i="9" s="1"/>
  <c r="H31" i="9"/>
  <c r="I31" i="9" s="1"/>
  <c r="E31" i="9"/>
  <c r="G31" i="9" s="1"/>
  <c r="H30" i="9"/>
  <c r="I30" i="9" s="1"/>
  <c r="E30" i="9"/>
  <c r="F30" i="9" s="1"/>
  <c r="H29" i="9"/>
  <c r="E29" i="9"/>
  <c r="F29" i="9" s="1"/>
  <c r="H28" i="9"/>
  <c r="E28" i="9"/>
  <c r="H27" i="9"/>
  <c r="I27" i="9" s="1"/>
  <c r="J27" i="9" s="1"/>
  <c r="K27" i="9" s="1"/>
  <c r="E27" i="9"/>
  <c r="G27" i="9" s="1"/>
  <c r="H26" i="9"/>
  <c r="E26" i="9"/>
  <c r="G26" i="9" s="1"/>
  <c r="H25" i="9"/>
  <c r="I25" i="9" s="1"/>
  <c r="E25" i="9"/>
  <c r="H24" i="9"/>
  <c r="I24" i="9" s="1"/>
  <c r="G24" i="9"/>
  <c r="E24" i="9"/>
  <c r="F24" i="9" s="1"/>
  <c r="H23" i="9"/>
  <c r="I23" i="9" s="1"/>
  <c r="E23" i="9"/>
  <c r="G23" i="9" s="1"/>
  <c r="H22" i="9"/>
  <c r="I22" i="9" s="1"/>
  <c r="E22" i="9"/>
  <c r="F22" i="9" s="1"/>
  <c r="H21" i="9"/>
  <c r="I21" i="9" s="1"/>
  <c r="G21" i="9"/>
  <c r="E21" i="9"/>
  <c r="F21" i="9" s="1"/>
  <c r="H20" i="9"/>
  <c r="E20" i="9"/>
  <c r="G20" i="9" s="1"/>
  <c r="P19" i="9"/>
  <c r="H19" i="9"/>
  <c r="G19" i="9"/>
  <c r="E19" i="9"/>
  <c r="F19" i="9" s="1"/>
  <c r="P18" i="9"/>
  <c r="H18" i="9"/>
  <c r="F18" i="9"/>
  <c r="E18" i="9"/>
  <c r="G18" i="9" s="1"/>
  <c r="H17" i="9"/>
  <c r="I17" i="9" s="1"/>
  <c r="J17" i="9" s="1"/>
  <c r="K17" i="9" s="1"/>
  <c r="E17" i="9"/>
  <c r="G17" i="9" s="1"/>
  <c r="H16" i="9"/>
  <c r="I16" i="9" s="1"/>
  <c r="E16" i="9"/>
  <c r="G16" i="9" s="1"/>
  <c r="H15" i="9"/>
  <c r="I15" i="9" s="1"/>
  <c r="G15" i="9"/>
  <c r="E15" i="9"/>
  <c r="F15" i="9" s="1"/>
  <c r="H14" i="9"/>
  <c r="F14" i="9"/>
  <c r="E14" i="9"/>
  <c r="G14" i="9" s="1"/>
  <c r="H13" i="9"/>
  <c r="I13" i="9" s="1"/>
  <c r="E13" i="9"/>
  <c r="G13" i="9" s="1"/>
  <c r="H12" i="9"/>
  <c r="I12" i="9" s="1"/>
  <c r="E12" i="9"/>
  <c r="F12" i="9" s="1"/>
  <c r="H11" i="9"/>
  <c r="I11" i="9" s="1"/>
  <c r="E11" i="9"/>
  <c r="F11" i="9" s="1"/>
  <c r="H10" i="9"/>
  <c r="E10" i="9"/>
  <c r="H9" i="9"/>
  <c r="I9" i="9" s="1"/>
  <c r="J9" i="9" s="1"/>
  <c r="K9" i="9" s="1"/>
  <c r="E9" i="9"/>
  <c r="G9" i="9" s="1"/>
  <c r="H8" i="9"/>
  <c r="I8" i="9" s="1"/>
  <c r="E8" i="9"/>
  <c r="G8" i="9" s="1"/>
  <c r="H7" i="9"/>
  <c r="I7" i="9" s="1"/>
  <c r="E7" i="9"/>
  <c r="H6" i="9"/>
  <c r="I6" i="9" s="1"/>
  <c r="G6" i="9"/>
  <c r="E6" i="9"/>
  <c r="F6" i="9" s="1"/>
  <c r="H5" i="9"/>
  <c r="I5" i="9" s="1"/>
  <c r="E5" i="9"/>
  <c r="G5" i="9" s="1"/>
  <c r="H4" i="9"/>
  <c r="E4" i="9"/>
  <c r="F4" i="9" s="1"/>
  <c r="H3" i="9"/>
  <c r="G3" i="9"/>
  <c r="E3" i="9"/>
  <c r="F3" i="9" s="1"/>
  <c r="H2" i="9"/>
  <c r="E2" i="9"/>
  <c r="G2" i="9" s="1"/>
  <c r="I24" i="8"/>
  <c r="I28" i="8"/>
  <c r="I30" i="8"/>
  <c r="I34" i="8"/>
  <c r="I35" i="8"/>
  <c r="H35" i="8"/>
  <c r="E35" i="8"/>
  <c r="G35" i="8" s="1"/>
  <c r="H34" i="8"/>
  <c r="E34" i="8"/>
  <c r="G34" i="8" s="1"/>
  <c r="H33" i="8"/>
  <c r="I33" i="8" s="1"/>
  <c r="E33" i="8"/>
  <c r="G33" i="8" s="1"/>
  <c r="H32" i="8"/>
  <c r="E32" i="8"/>
  <c r="G32" i="8" s="1"/>
  <c r="H31" i="8"/>
  <c r="I31" i="8" s="1"/>
  <c r="E31" i="8"/>
  <c r="F31" i="8" s="1"/>
  <c r="H30" i="8"/>
  <c r="E30" i="8"/>
  <c r="G30" i="8" s="1"/>
  <c r="H29" i="8"/>
  <c r="I29" i="8" s="1"/>
  <c r="E29" i="8"/>
  <c r="F29" i="8" s="1"/>
  <c r="H28" i="8"/>
  <c r="E28" i="8"/>
  <c r="G28" i="8" s="1"/>
  <c r="H27" i="8"/>
  <c r="I27" i="8" s="1"/>
  <c r="E27" i="8"/>
  <c r="F27" i="8" s="1"/>
  <c r="H26" i="8"/>
  <c r="I26" i="8" s="1"/>
  <c r="E26" i="8"/>
  <c r="G26" i="8" s="1"/>
  <c r="H25" i="8"/>
  <c r="I25" i="8" s="1"/>
  <c r="E25" i="8"/>
  <c r="G25" i="8" s="1"/>
  <c r="H24" i="8"/>
  <c r="E24" i="8"/>
  <c r="G24" i="8" s="1"/>
  <c r="H23" i="8"/>
  <c r="I23" i="8" s="1"/>
  <c r="F23" i="8"/>
  <c r="E23" i="8"/>
  <c r="G23" i="8" s="1"/>
  <c r="H22" i="8"/>
  <c r="I22" i="8" s="1"/>
  <c r="E22" i="8"/>
  <c r="G22" i="8" s="1"/>
  <c r="H21" i="8"/>
  <c r="G21" i="8"/>
  <c r="E21" i="8"/>
  <c r="F21" i="8" s="1"/>
  <c r="H20" i="8"/>
  <c r="I20" i="8" s="1"/>
  <c r="E20" i="8"/>
  <c r="G20" i="8" s="1"/>
  <c r="P19" i="8"/>
  <c r="H19" i="8"/>
  <c r="G19" i="8"/>
  <c r="E19" i="8"/>
  <c r="F19" i="8" s="1"/>
  <c r="P18" i="8"/>
  <c r="H18" i="8"/>
  <c r="E18" i="8"/>
  <c r="G18" i="8" s="1"/>
  <c r="H17" i="8"/>
  <c r="I17" i="8" s="1"/>
  <c r="E17" i="8"/>
  <c r="G17" i="8" s="1"/>
  <c r="H16" i="8"/>
  <c r="I16" i="8" s="1"/>
  <c r="E16" i="8"/>
  <c r="G16" i="8" s="1"/>
  <c r="H15" i="8"/>
  <c r="I15" i="8" s="1"/>
  <c r="J15" i="8" s="1"/>
  <c r="K15" i="8" s="1"/>
  <c r="E15" i="8"/>
  <c r="G15" i="8" s="1"/>
  <c r="H14" i="8"/>
  <c r="I14" i="8" s="1"/>
  <c r="E14" i="8"/>
  <c r="G14" i="8" s="1"/>
  <c r="H13" i="8"/>
  <c r="I13" i="8" s="1"/>
  <c r="E13" i="8"/>
  <c r="G13" i="8" s="1"/>
  <c r="H12" i="8"/>
  <c r="I12" i="8" s="1"/>
  <c r="F12" i="8"/>
  <c r="E12" i="8"/>
  <c r="G12" i="8" s="1"/>
  <c r="H11" i="8"/>
  <c r="I11" i="8" s="1"/>
  <c r="G11" i="8"/>
  <c r="E11" i="8"/>
  <c r="F11" i="8" s="1"/>
  <c r="H10" i="8"/>
  <c r="E10" i="8"/>
  <c r="G10" i="8" s="1"/>
  <c r="H9" i="8"/>
  <c r="I9" i="8" s="1"/>
  <c r="E9" i="8"/>
  <c r="G9" i="8" s="1"/>
  <c r="H8" i="8"/>
  <c r="I8" i="8" s="1"/>
  <c r="E8" i="8"/>
  <c r="G8" i="8" s="1"/>
  <c r="H7" i="8"/>
  <c r="I7" i="8" s="1"/>
  <c r="J7" i="8" s="1"/>
  <c r="K7" i="8" s="1"/>
  <c r="E7" i="8"/>
  <c r="G7" i="8" s="1"/>
  <c r="H6" i="8"/>
  <c r="I6" i="8" s="1"/>
  <c r="E6" i="8"/>
  <c r="G6" i="8" s="1"/>
  <c r="H5" i="8"/>
  <c r="I5" i="8" s="1"/>
  <c r="J5" i="8" s="1"/>
  <c r="K5" i="8" s="1"/>
  <c r="G5" i="8"/>
  <c r="E5" i="8"/>
  <c r="F5" i="8" s="1"/>
  <c r="H4" i="8"/>
  <c r="I4" i="8" s="1"/>
  <c r="E4" i="8"/>
  <c r="G4" i="8" s="1"/>
  <c r="H3" i="8"/>
  <c r="I3" i="8" s="1"/>
  <c r="E3" i="8"/>
  <c r="F3" i="8" s="1"/>
  <c r="H2" i="8"/>
  <c r="I2" i="8" s="1"/>
  <c r="F2" i="8"/>
  <c r="E2" i="8"/>
  <c r="G2" i="8" s="1"/>
  <c r="I3" i="7"/>
  <c r="I11" i="7"/>
  <c r="I19" i="7"/>
  <c r="I27" i="7"/>
  <c r="I35" i="7"/>
  <c r="H35" i="7"/>
  <c r="E35" i="7"/>
  <c r="G35" i="7" s="1"/>
  <c r="H34" i="7"/>
  <c r="I34" i="7" s="1"/>
  <c r="E34" i="7"/>
  <c r="G34" i="7" s="1"/>
  <c r="H33" i="7"/>
  <c r="I33" i="7" s="1"/>
  <c r="E33" i="7"/>
  <c r="G33" i="7" s="1"/>
  <c r="H32" i="7"/>
  <c r="I32" i="7" s="1"/>
  <c r="E32" i="7"/>
  <c r="F32" i="7" s="1"/>
  <c r="H31" i="7"/>
  <c r="E31" i="7"/>
  <c r="G31" i="7" s="1"/>
  <c r="H30" i="7"/>
  <c r="I30" i="7" s="1"/>
  <c r="E30" i="7"/>
  <c r="F30" i="7" s="1"/>
  <c r="H29" i="7"/>
  <c r="I29" i="7" s="1"/>
  <c r="F29" i="7"/>
  <c r="E29" i="7"/>
  <c r="G29" i="7" s="1"/>
  <c r="H28" i="7"/>
  <c r="I28" i="7" s="1"/>
  <c r="E28" i="7"/>
  <c r="G28" i="7" s="1"/>
  <c r="H27" i="7"/>
  <c r="F27" i="7"/>
  <c r="E27" i="7"/>
  <c r="G27" i="7" s="1"/>
  <c r="H26" i="7"/>
  <c r="I26" i="7" s="1"/>
  <c r="E26" i="7"/>
  <c r="G26" i="7" s="1"/>
  <c r="H25" i="7"/>
  <c r="I25" i="7" s="1"/>
  <c r="G25" i="7"/>
  <c r="E25" i="7"/>
  <c r="F25" i="7" s="1"/>
  <c r="H24" i="7"/>
  <c r="I24" i="7" s="1"/>
  <c r="J24" i="7" s="1"/>
  <c r="K24" i="7" s="1"/>
  <c r="G24" i="7"/>
  <c r="E24" i="7"/>
  <c r="F24" i="7" s="1"/>
  <c r="H23" i="7"/>
  <c r="I23" i="7" s="1"/>
  <c r="E23" i="7"/>
  <c r="G23" i="7" s="1"/>
  <c r="H22" i="7"/>
  <c r="I22" i="7" s="1"/>
  <c r="E22" i="7"/>
  <c r="F22" i="7" s="1"/>
  <c r="H21" i="7"/>
  <c r="I21" i="7" s="1"/>
  <c r="E21" i="7"/>
  <c r="G21" i="7" s="1"/>
  <c r="H20" i="7"/>
  <c r="E20" i="7"/>
  <c r="G20" i="7" s="1"/>
  <c r="P19" i="7"/>
  <c r="H19" i="7"/>
  <c r="E19" i="7"/>
  <c r="G19" i="7" s="1"/>
  <c r="P18" i="7"/>
  <c r="H18" i="7"/>
  <c r="I18" i="7" s="1"/>
  <c r="E18" i="7"/>
  <c r="G18" i="7" s="1"/>
  <c r="H17" i="7"/>
  <c r="I17" i="7" s="1"/>
  <c r="E17" i="7"/>
  <c r="F17" i="7" s="1"/>
  <c r="H16" i="7"/>
  <c r="I16" i="7" s="1"/>
  <c r="E16" i="7"/>
  <c r="G16" i="7" s="1"/>
  <c r="H15" i="7"/>
  <c r="G15" i="7"/>
  <c r="E15" i="7"/>
  <c r="F15" i="7" s="1"/>
  <c r="H14" i="7"/>
  <c r="I14" i="7" s="1"/>
  <c r="J14" i="7" s="1"/>
  <c r="K14" i="7" s="1"/>
  <c r="G14" i="7"/>
  <c r="F14" i="7"/>
  <c r="E14" i="7"/>
  <c r="H13" i="7"/>
  <c r="I13" i="7" s="1"/>
  <c r="E13" i="7"/>
  <c r="G13" i="7" s="1"/>
  <c r="H12" i="7"/>
  <c r="I12" i="7" s="1"/>
  <c r="J12" i="7" s="1"/>
  <c r="K12" i="7" s="1"/>
  <c r="G12" i="7"/>
  <c r="E12" i="7"/>
  <c r="F12" i="7" s="1"/>
  <c r="H11" i="7"/>
  <c r="E11" i="7"/>
  <c r="G11" i="7" s="1"/>
  <c r="H10" i="7"/>
  <c r="I10" i="7" s="1"/>
  <c r="E10" i="7"/>
  <c r="G10" i="7" s="1"/>
  <c r="H9" i="7"/>
  <c r="I9" i="7" s="1"/>
  <c r="F9" i="7"/>
  <c r="E9" i="7"/>
  <c r="G9" i="7" s="1"/>
  <c r="H8" i="7"/>
  <c r="E8" i="7"/>
  <c r="G8" i="7" s="1"/>
  <c r="H7" i="7"/>
  <c r="G7" i="7"/>
  <c r="E7" i="7"/>
  <c r="F7" i="7" s="1"/>
  <c r="H6" i="7"/>
  <c r="I6" i="7" s="1"/>
  <c r="J6" i="7" s="1"/>
  <c r="K6" i="7" s="1"/>
  <c r="E6" i="7"/>
  <c r="G6" i="7" s="1"/>
  <c r="H5" i="7"/>
  <c r="I5" i="7" s="1"/>
  <c r="E5" i="7"/>
  <c r="G5" i="7" s="1"/>
  <c r="H4" i="7"/>
  <c r="I4" i="7" s="1"/>
  <c r="J4" i="7" s="1"/>
  <c r="K4" i="7" s="1"/>
  <c r="G4" i="7"/>
  <c r="E4" i="7"/>
  <c r="F4" i="7" s="1"/>
  <c r="H3" i="7"/>
  <c r="G3" i="7"/>
  <c r="F3" i="7"/>
  <c r="E3" i="7"/>
  <c r="H2" i="7"/>
  <c r="E2" i="7"/>
  <c r="G2" i="7" s="1"/>
  <c r="I7" i="6"/>
  <c r="I15" i="6"/>
  <c r="I23" i="6"/>
  <c r="I31" i="6"/>
  <c r="H35" i="6"/>
  <c r="I35" i="6" s="1"/>
  <c r="E35" i="6"/>
  <c r="G35" i="6" s="1"/>
  <c r="H34" i="6"/>
  <c r="I34" i="6" s="1"/>
  <c r="E34" i="6"/>
  <c r="G34" i="6" s="1"/>
  <c r="H33" i="6"/>
  <c r="E33" i="6"/>
  <c r="G33" i="6" s="1"/>
  <c r="H32" i="6"/>
  <c r="I32" i="6" s="1"/>
  <c r="J32" i="6" s="1"/>
  <c r="K32" i="6" s="1"/>
  <c r="G32" i="6"/>
  <c r="F32" i="6"/>
  <c r="E32" i="6"/>
  <c r="H31" i="6"/>
  <c r="E31" i="6"/>
  <c r="G31" i="6" s="1"/>
  <c r="H30" i="6"/>
  <c r="I30" i="6" s="1"/>
  <c r="E30" i="6"/>
  <c r="F30" i="6" s="1"/>
  <c r="H29" i="6"/>
  <c r="G29" i="6"/>
  <c r="F29" i="6"/>
  <c r="E29" i="6"/>
  <c r="H28" i="6"/>
  <c r="I28" i="6" s="1"/>
  <c r="E28" i="6"/>
  <c r="F28" i="6" s="1"/>
  <c r="H27" i="6"/>
  <c r="I27" i="6" s="1"/>
  <c r="E27" i="6"/>
  <c r="G27" i="6" s="1"/>
  <c r="H26" i="6"/>
  <c r="I26" i="6" s="1"/>
  <c r="J26" i="6" s="1"/>
  <c r="K26" i="6" s="1"/>
  <c r="E26" i="6"/>
  <c r="G26" i="6" s="1"/>
  <c r="H25" i="6"/>
  <c r="I25" i="6" s="1"/>
  <c r="E25" i="6"/>
  <c r="F25" i="6" s="1"/>
  <c r="H24" i="6"/>
  <c r="I24" i="6" s="1"/>
  <c r="J24" i="6" s="1"/>
  <c r="K24" i="6" s="1"/>
  <c r="F24" i="6"/>
  <c r="E24" i="6"/>
  <c r="G24" i="6" s="1"/>
  <c r="H23" i="6"/>
  <c r="E23" i="6"/>
  <c r="G23" i="6" s="1"/>
  <c r="H22" i="6"/>
  <c r="I22" i="6" s="1"/>
  <c r="E22" i="6"/>
  <c r="F22" i="6" s="1"/>
  <c r="H21" i="6"/>
  <c r="G21" i="6"/>
  <c r="F21" i="6"/>
  <c r="E21" i="6"/>
  <c r="H20" i="6"/>
  <c r="I20" i="6" s="1"/>
  <c r="E20" i="6"/>
  <c r="F20" i="6" s="1"/>
  <c r="P19" i="6"/>
  <c r="H19" i="6"/>
  <c r="E19" i="6"/>
  <c r="G19" i="6" s="1"/>
  <c r="P18" i="6"/>
  <c r="H18" i="6"/>
  <c r="I18" i="6" s="1"/>
  <c r="E18" i="6"/>
  <c r="F18" i="6" s="1"/>
  <c r="H17" i="6"/>
  <c r="I17" i="6" s="1"/>
  <c r="E17" i="6"/>
  <c r="G17" i="6" s="1"/>
  <c r="H16" i="6"/>
  <c r="I16" i="6" s="1"/>
  <c r="J16" i="6" s="1"/>
  <c r="K16" i="6" s="1"/>
  <c r="F16" i="6"/>
  <c r="E16" i="6"/>
  <c r="G16" i="6" s="1"/>
  <c r="H15" i="6"/>
  <c r="G15" i="6"/>
  <c r="E15" i="6"/>
  <c r="F15" i="6" s="1"/>
  <c r="H14" i="6"/>
  <c r="I14" i="6" s="1"/>
  <c r="F14" i="6"/>
  <c r="E14" i="6"/>
  <c r="G14" i="6" s="1"/>
  <c r="H13" i="6"/>
  <c r="E13" i="6"/>
  <c r="G13" i="6" s="1"/>
  <c r="H12" i="6"/>
  <c r="I12" i="6" s="1"/>
  <c r="E12" i="6"/>
  <c r="F12" i="6" s="1"/>
  <c r="H11" i="6"/>
  <c r="I11" i="6" s="1"/>
  <c r="J11" i="6" s="1"/>
  <c r="K11" i="6" s="1"/>
  <c r="E11" i="6"/>
  <c r="G11" i="6" s="1"/>
  <c r="H10" i="6"/>
  <c r="I10" i="6" s="1"/>
  <c r="E10" i="6"/>
  <c r="F10" i="6" s="1"/>
  <c r="H9" i="6"/>
  <c r="I9" i="6" s="1"/>
  <c r="E9" i="6"/>
  <c r="G9" i="6" s="1"/>
  <c r="H8" i="6"/>
  <c r="I8" i="6" s="1"/>
  <c r="F8" i="6"/>
  <c r="E8" i="6"/>
  <c r="G8" i="6" s="1"/>
  <c r="H7" i="6"/>
  <c r="G7" i="6"/>
  <c r="E7" i="6"/>
  <c r="F7" i="6" s="1"/>
  <c r="H6" i="6"/>
  <c r="I6" i="6" s="1"/>
  <c r="J6" i="6" s="1"/>
  <c r="K6" i="6" s="1"/>
  <c r="G6" i="6"/>
  <c r="F6" i="6"/>
  <c r="E6" i="6"/>
  <c r="H5" i="6"/>
  <c r="I5" i="6" s="1"/>
  <c r="E5" i="6"/>
  <c r="G5" i="6" s="1"/>
  <c r="H4" i="6"/>
  <c r="G4" i="6"/>
  <c r="E4" i="6"/>
  <c r="F4" i="6" s="1"/>
  <c r="H3" i="6"/>
  <c r="I3" i="6" s="1"/>
  <c r="E3" i="6"/>
  <c r="G3" i="6" s="1"/>
  <c r="H2" i="6"/>
  <c r="I2" i="6" s="1"/>
  <c r="E2" i="6"/>
  <c r="F2" i="6" s="1"/>
  <c r="I8" i="5"/>
  <c r="I24" i="5"/>
  <c r="J24" i="5" s="1"/>
  <c r="K24" i="5" s="1"/>
  <c r="I32" i="5"/>
  <c r="H35" i="5"/>
  <c r="I35" i="5" s="1"/>
  <c r="E35" i="5"/>
  <c r="G35" i="5" s="1"/>
  <c r="H34" i="5"/>
  <c r="I34" i="5" s="1"/>
  <c r="E34" i="5"/>
  <c r="F34" i="5" s="1"/>
  <c r="H33" i="5"/>
  <c r="I33" i="5" s="1"/>
  <c r="E33" i="5"/>
  <c r="G33" i="5" s="1"/>
  <c r="H32" i="5"/>
  <c r="E32" i="5"/>
  <c r="F32" i="5" s="1"/>
  <c r="H31" i="5"/>
  <c r="I31" i="5" s="1"/>
  <c r="G31" i="5"/>
  <c r="F31" i="5"/>
  <c r="E31" i="5"/>
  <c r="H30" i="5"/>
  <c r="I30" i="5" s="1"/>
  <c r="E30" i="5"/>
  <c r="F30" i="5" s="1"/>
  <c r="H29" i="5"/>
  <c r="I29" i="5" s="1"/>
  <c r="E29" i="5"/>
  <c r="G29" i="5" s="1"/>
  <c r="H28" i="5"/>
  <c r="I28" i="5" s="1"/>
  <c r="E28" i="5"/>
  <c r="G28" i="5" s="1"/>
  <c r="H27" i="5"/>
  <c r="F27" i="5"/>
  <c r="E27" i="5"/>
  <c r="G27" i="5" s="1"/>
  <c r="H26" i="5"/>
  <c r="I26" i="5" s="1"/>
  <c r="E26" i="5"/>
  <c r="F26" i="5" s="1"/>
  <c r="H25" i="5"/>
  <c r="I25" i="5" s="1"/>
  <c r="E25" i="5"/>
  <c r="G25" i="5" s="1"/>
  <c r="H24" i="5"/>
  <c r="G24" i="5"/>
  <c r="E24" i="5"/>
  <c r="F24" i="5" s="1"/>
  <c r="H23" i="5"/>
  <c r="G23" i="5"/>
  <c r="E23" i="5"/>
  <c r="F23" i="5" s="1"/>
  <c r="H22" i="5"/>
  <c r="I22" i="5" s="1"/>
  <c r="J22" i="5" s="1"/>
  <c r="K22" i="5" s="1"/>
  <c r="G22" i="5"/>
  <c r="E22" i="5"/>
  <c r="F22" i="5" s="1"/>
  <c r="H21" i="5"/>
  <c r="I21" i="5" s="1"/>
  <c r="F21" i="5"/>
  <c r="E21" i="5"/>
  <c r="G21" i="5" s="1"/>
  <c r="H20" i="5"/>
  <c r="I20" i="5" s="1"/>
  <c r="J20" i="5" s="1"/>
  <c r="K20" i="5" s="1"/>
  <c r="E20" i="5"/>
  <c r="G20" i="5" s="1"/>
  <c r="P19" i="5"/>
  <c r="H19" i="5"/>
  <c r="I19" i="5" s="1"/>
  <c r="J19" i="5" s="1"/>
  <c r="K19" i="5" s="1"/>
  <c r="E19" i="5"/>
  <c r="G19" i="5" s="1"/>
  <c r="P18" i="5"/>
  <c r="H18" i="5"/>
  <c r="I18" i="5" s="1"/>
  <c r="J18" i="5" s="1"/>
  <c r="K18" i="5" s="1"/>
  <c r="E18" i="5"/>
  <c r="G18" i="5" s="1"/>
  <c r="H17" i="5"/>
  <c r="I17" i="5" s="1"/>
  <c r="E17" i="5"/>
  <c r="G17" i="5" s="1"/>
  <c r="H16" i="5"/>
  <c r="I16" i="5" s="1"/>
  <c r="E16" i="5"/>
  <c r="F16" i="5" s="1"/>
  <c r="H15" i="5"/>
  <c r="I15" i="5" s="1"/>
  <c r="E15" i="5"/>
  <c r="G15" i="5" s="1"/>
  <c r="H14" i="5"/>
  <c r="I14" i="5" s="1"/>
  <c r="J14" i="5" s="1"/>
  <c r="K14" i="5" s="1"/>
  <c r="G14" i="5"/>
  <c r="E14" i="5"/>
  <c r="F14" i="5" s="1"/>
  <c r="H13" i="5"/>
  <c r="E13" i="5"/>
  <c r="G13" i="5" s="1"/>
  <c r="H12" i="5"/>
  <c r="I12" i="5" s="1"/>
  <c r="J12" i="5" s="1"/>
  <c r="K12" i="5" s="1"/>
  <c r="G12" i="5"/>
  <c r="E12" i="5"/>
  <c r="F12" i="5" s="1"/>
  <c r="H11" i="5"/>
  <c r="I11" i="5" s="1"/>
  <c r="F11" i="5"/>
  <c r="E11" i="5"/>
  <c r="G11" i="5" s="1"/>
  <c r="H10" i="5"/>
  <c r="I10" i="5" s="1"/>
  <c r="E10" i="5"/>
  <c r="G10" i="5" s="1"/>
  <c r="H9" i="5"/>
  <c r="I9" i="5" s="1"/>
  <c r="G9" i="5"/>
  <c r="E9" i="5"/>
  <c r="F9" i="5" s="1"/>
  <c r="H8" i="5"/>
  <c r="E8" i="5"/>
  <c r="F8" i="5" s="1"/>
  <c r="H7" i="5"/>
  <c r="I7" i="5" s="1"/>
  <c r="E7" i="5"/>
  <c r="G7" i="5" s="1"/>
  <c r="H6" i="5"/>
  <c r="I6" i="5" s="1"/>
  <c r="E6" i="5"/>
  <c r="F6" i="5" s="1"/>
  <c r="H5" i="5"/>
  <c r="E5" i="5"/>
  <c r="G5" i="5" s="1"/>
  <c r="H4" i="5"/>
  <c r="I4" i="5" s="1"/>
  <c r="E4" i="5"/>
  <c r="F4" i="5" s="1"/>
  <c r="H3" i="5"/>
  <c r="I3" i="5" s="1"/>
  <c r="E3" i="5"/>
  <c r="G3" i="5" s="1"/>
  <c r="H2" i="5"/>
  <c r="I2" i="5" s="1"/>
  <c r="J2" i="5" s="1"/>
  <c r="K2" i="5" s="1"/>
  <c r="E2" i="5"/>
  <c r="G2" i="5" s="1"/>
  <c r="I18" i="4"/>
  <c r="I26" i="4"/>
  <c r="I34" i="4"/>
  <c r="J34" i="4" s="1"/>
  <c r="K34" i="4" s="1"/>
  <c r="H35" i="4"/>
  <c r="I35" i="4" s="1"/>
  <c r="J35" i="4" s="1"/>
  <c r="K35" i="4" s="1"/>
  <c r="G35" i="4"/>
  <c r="E35" i="4"/>
  <c r="F35" i="4" s="1"/>
  <c r="H34" i="4"/>
  <c r="G34" i="4"/>
  <c r="F34" i="4"/>
  <c r="E34" i="4"/>
  <c r="H33" i="4"/>
  <c r="F33" i="4"/>
  <c r="E33" i="4"/>
  <c r="G33" i="4" s="1"/>
  <c r="H32" i="4"/>
  <c r="G32" i="4"/>
  <c r="F32" i="4"/>
  <c r="E32" i="4"/>
  <c r="H31" i="4"/>
  <c r="I31" i="4" s="1"/>
  <c r="J31" i="4" s="1"/>
  <c r="K31" i="4" s="1"/>
  <c r="G31" i="4"/>
  <c r="E31" i="4"/>
  <c r="F31" i="4" s="1"/>
  <c r="H30" i="4"/>
  <c r="I30" i="4" s="1"/>
  <c r="E30" i="4"/>
  <c r="F30" i="4" s="1"/>
  <c r="H29" i="4"/>
  <c r="I29" i="4" s="1"/>
  <c r="E29" i="4"/>
  <c r="G29" i="4" s="1"/>
  <c r="H28" i="4"/>
  <c r="I28" i="4" s="1"/>
  <c r="F28" i="4"/>
  <c r="E28" i="4"/>
  <c r="G28" i="4" s="1"/>
  <c r="H27" i="4"/>
  <c r="I27" i="4" s="1"/>
  <c r="E27" i="4"/>
  <c r="F27" i="4" s="1"/>
  <c r="H26" i="4"/>
  <c r="E26" i="4"/>
  <c r="F26" i="4" s="1"/>
  <c r="H25" i="4"/>
  <c r="I25" i="4" s="1"/>
  <c r="E25" i="4"/>
  <c r="G25" i="4" s="1"/>
  <c r="H24" i="4"/>
  <c r="E24" i="4"/>
  <c r="F24" i="4" s="1"/>
  <c r="H23" i="4"/>
  <c r="I23" i="4" s="1"/>
  <c r="J23" i="4" s="1"/>
  <c r="K23" i="4" s="1"/>
  <c r="E23" i="4"/>
  <c r="G23" i="4" s="1"/>
  <c r="H22" i="4"/>
  <c r="I22" i="4" s="1"/>
  <c r="E22" i="4"/>
  <c r="F22" i="4" s="1"/>
  <c r="H21" i="4"/>
  <c r="I21" i="4" s="1"/>
  <c r="E21" i="4"/>
  <c r="G21" i="4" s="1"/>
  <c r="H20" i="4"/>
  <c r="I20" i="4" s="1"/>
  <c r="F20" i="4"/>
  <c r="E20" i="4"/>
  <c r="G20" i="4" s="1"/>
  <c r="P19" i="4"/>
  <c r="H19" i="4"/>
  <c r="I19" i="4" s="1"/>
  <c r="E19" i="4"/>
  <c r="G19" i="4" s="1"/>
  <c r="P18" i="4"/>
  <c r="H18" i="4"/>
  <c r="E18" i="4"/>
  <c r="G18" i="4" s="1"/>
  <c r="H17" i="4"/>
  <c r="I17" i="4" s="1"/>
  <c r="E17" i="4"/>
  <c r="F17" i="4" s="1"/>
  <c r="H16" i="4"/>
  <c r="I16" i="4" s="1"/>
  <c r="E16" i="4"/>
  <c r="G16" i="4" s="1"/>
  <c r="H15" i="4"/>
  <c r="F15" i="4"/>
  <c r="E15" i="4"/>
  <c r="G15" i="4" s="1"/>
  <c r="H14" i="4"/>
  <c r="E14" i="4"/>
  <c r="G14" i="4" s="1"/>
  <c r="H13" i="4"/>
  <c r="I13" i="4" s="1"/>
  <c r="E13" i="4"/>
  <c r="G13" i="4" s="1"/>
  <c r="H12" i="4"/>
  <c r="I12" i="4" s="1"/>
  <c r="E12" i="4"/>
  <c r="F12" i="4" s="1"/>
  <c r="H11" i="4"/>
  <c r="I11" i="4" s="1"/>
  <c r="E11" i="4"/>
  <c r="G11" i="4" s="1"/>
  <c r="H10" i="4"/>
  <c r="I10" i="4" s="1"/>
  <c r="J10" i="4" s="1"/>
  <c r="K10" i="4" s="1"/>
  <c r="E10" i="4"/>
  <c r="G10" i="4" s="1"/>
  <c r="H9" i="4"/>
  <c r="I9" i="4" s="1"/>
  <c r="E9" i="4"/>
  <c r="F9" i="4" s="1"/>
  <c r="H8" i="4"/>
  <c r="I8" i="4" s="1"/>
  <c r="J8" i="4" s="1"/>
  <c r="K8" i="4" s="1"/>
  <c r="F8" i="4"/>
  <c r="E8" i="4"/>
  <c r="G8" i="4" s="1"/>
  <c r="H7" i="4"/>
  <c r="E7" i="4"/>
  <c r="G7" i="4" s="1"/>
  <c r="H6" i="4"/>
  <c r="F6" i="4"/>
  <c r="E6" i="4"/>
  <c r="G6" i="4" s="1"/>
  <c r="H5" i="4"/>
  <c r="E5" i="4"/>
  <c r="G5" i="4" s="1"/>
  <c r="H4" i="4"/>
  <c r="I4" i="4" s="1"/>
  <c r="E4" i="4"/>
  <c r="F4" i="4" s="1"/>
  <c r="H3" i="4"/>
  <c r="E3" i="4"/>
  <c r="G3" i="4" s="1"/>
  <c r="H2" i="4"/>
  <c r="I2" i="4" s="1"/>
  <c r="J2" i="4" s="1"/>
  <c r="K2" i="4" s="1"/>
  <c r="E2" i="4"/>
  <c r="G2" i="4" s="1"/>
  <c r="I10" i="3"/>
  <c r="I26" i="3"/>
  <c r="I33" i="3"/>
  <c r="I34" i="3"/>
  <c r="I35" i="3"/>
  <c r="H35" i="3"/>
  <c r="F35" i="3"/>
  <c r="E35" i="3"/>
  <c r="G35" i="3" s="1"/>
  <c r="H34" i="3"/>
  <c r="E34" i="3"/>
  <c r="G34" i="3" s="1"/>
  <c r="J33" i="3"/>
  <c r="K33" i="3" s="1"/>
  <c r="H33" i="3"/>
  <c r="E33" i="3"/>
  <c r="G33" i="3" s="1"/>
  <c r="H32" i="3"/>
  <c r="I32" i="3" s="1"/>
  <c r="E32" i="3"/>
  <c r="G32" i="3" s="1"/>
  <c r="H31" i="3"/>
  <c r="I31" i="3" s="1"/>
  <c r="E31" i="3"/>
  <c r="G31" i="3" s="1"/>
  <c r="H30" i="3"/>
  <c r="I30" i="3" s="1"/>
  <c r="E30" i="3"/>
  <c r="G30" i="3" s="1"/>
  <c r="H29" i="3"/>
  <c r="E29" i="3"/>
  <c r="F29" i="3" s="1"/>
  <c r="H28" i="3"/>
  <c r="I28" i="3" s="1"/>
  <c r="G28" i="3"/>
  <c r="E28" i="3"/>
  <c r="F28" i="3" s="1"/>
  <c r="H27" i="3"/>
  <c r="I27" i="3" s="1"/>
  <c r="F27" i="3"/>
  <c r="E27" i="3"/>
  <c r="G27" i="3" s="1"/>
  <c r="H26" i="3"/>
  <c r="E26" i="3"/>
  <c r="G26" i="3" s="1"/>
  <c r="H25" i="3"/>
  <c r="I25" i="3" s="1"/>
  <c r="E25" i="3"/>
  <c r="G25" i="3" s="1"/>
  <c r="H24" i="3"/>
  <c r="I24" i="3" s="1"/>
  <c r="E24" i="3"/>
  <c r="G24" i="3" s="1"/>
  <c r="H23" i="3"/>
  <c r="I23" i="3" s="1"/>
  <c r="E23" i="3"/>
  <c r="G23" i="3" s="1"/>
  <c r="H22" i="3"/>
  <c r="I22" i="3" s="1"/>
  <c r="F22" i="3"/>
  <c r="E22" i="3"/>
  <c r="G22" i="3" s="1"/>
  <c r="H21" i="3"/>
  <c r="E21" i="3"/>
  <c r="F21" i="3" s="1"/>
  <c r="H20" i="3"/>
  <c r="I20" i="3" s="1"/>
  <c r="G20" i="3"/>
  <c r="F20" i="3"/>
  <c r="E20" i="3"/>
  <c r="P19" i="3"/>
  <c r="H19" i="3"/>
  <c r="I19" i="3" s="1"/>
  <c r="G19" i="3"/>
  <c r="F19" i="3"/>
  <c r="E19" i="3"/>
  <c r="P18" i="3"/>
  <c r="H18" i="3"/>
  <c r="I18" i="3" s="1"/>
  <c r="G18" i="3"/>
  <c r="F18" i="3"/>
  <c r="E18" i="3"/>
  <c r="H17" i="3"/>
  <c r="I17" i="3" s="1"/>
  <c r="J17" i="3" s="1"/>
  <c r="K17" i="3" s="1"/>
  <c r="E17" i="3"/>
  <c r="G17" i="3" s="1"/>
  <c r="H16" i="3"/>
  <c r="E16" i="3"/>
  <c r="G16" i="3" s="1"/>
  <c r="H15" i="3"/>
  <c r="I15" i="3" s="1"/>
  <c r="E15" i="3"/>
  <c r="G15" i="3" s="1"/>
  <c r="H14" i="3"/>
  <c r="E14" i="3"/>
  <c r="G14" i="3" s="1"/>
  <c r="H13" i="3"/>
  <c r="I13" i="3" s="1"/>
  <c r="E13" i="3"/>
  <c r="F13" i="3" s="1"/>
  <c r="H12" i="3"/>
  <c r="I12" i="3" s="1"/>
  <c r="J12" i="3" s="1"/>
  <c r="K12" i="3" s="1"/>
  <c r="E12" i="3"/>
  <c r="G12" i="3" s="1"/>
  <c r="H11" i="3"/>
  <c r="I11" i="3" s="1"/>
  <c r="E11" i="3"/>
  <c r="F11" i="3" s="1"/>
  <c r="H10" i="3"/>
  <c r="E10" i="3"/>
  <c r="F10" i="3" s="1"/>
  <c r="H9" i="3"/>
  <c r="I9" i="3" s="1"/>
  <c r="E9" i="3"/>
  <c r="G9" i="3" s="1"/>
  <c r="H8" i="3"/>
  <c r="I8" i="3" s="1"/>
  <c r="E8" i="3"/>
  <c r="F8" i="3" s="1"/>
  <c r="H7" i="3"/>
  <c r="I7" i="3" s="1"/>
  <c r="E7" i="3"/>
  <c r="G7" i="3" s="1"/>
  <c r="H6" i="3"/>
  <c r="E6" i="3"/>
  <c r="G6" i="3" s="1"/>
  <c r="H5" i="3"/>
  <c r="I5" i="3" s="1"/>
  <c r="J5" i="3" s="1"/>
  <c r="K5" i="3" s="1"/>
  <c r="E5" i="3"/>
  <c r="G5" i="3" s="1"/>
  <c r="H4" i="3"/>
  <c r="I4" i="3" s="1"/>
  <c r="E4" i="3"/>
  <c r="G4" i="3" s="1"/>
  <c r="H3" i="3"/>
  <c r="I3" i="3" s="1"/>
  <c r="E3" i="3"/>
  <c r="F3" i="3" s="1"/>
  <c r="H2" i="3"/>
  <c r="I2" i="3" s="1"/>
  <c r="E2" i="3"/>
  <c r="F2" i="3" s="1"/>
  <c r="I6" i="2"/>
  <c r="I14" i="2"/>
  <c r="I15" i="2"/>
  <c r="I21" i="2"/>
  <c r="I22" i="2"/>
  <c r="I23" i="2"/>
  <c r="I29" i="2"/>
  <c r="I30" i="2"/>
  <c r="I31" i="2"/>
  <c r="H35" i="2"/>
  <c r="I35" i="2" s="1"/>
  <c r="G35" i="2"/>
  <c r="F35" i="2"/>
  <c r="E35" i="2"/>
  <c r="H34" i="2"/>
  <c r="I34" i="2" s="1"/>
  <c r="E34" i="2"/>
  <c r="G34" i="2" s="1"/>
  <c r="H33" i="2"/>
  <c r="I33" i="2" s="1"/>
  <c r="E33" i="2"/>
  <c r="F33" i="2" s="1"/>
  <c r="H32" i="2"/>
  <c r="I32" i="2" s="1"/>
  <c r="E32" i="2"/>
  <c r="G32" i="2" s="1"/>
  <c r="H31" i="2"/>
  <c r="E31" i="2"/>
  <c r="F31" i="2" s="1"/>
  <c r="H30" i="2"/>
  <c r="F30" i="2"/>
  <c r="E30" i="2"/>
  <c r="G30" i="2" s="1"/>
  <c r="H29" i="2"/>
  <c r="F29" i="2"/>
  <c r="E29" i="2"/>
  <c r="G29" i="2" s="1"/>
  <c r="H28" i="2"/>
  <c r="I28" i="2" s="1"/>
  <c r="F28" i="2"/>
  <c r="E28" i="2"/>
  <c r="G28" i="2" s="1"/>
  <c r="H27" i="2"/>
  <c r="I27" i="2" s="1"/>
  <c r="F27" i="2"/>
  <c r="E27" i="2"/>
  <c r="G27" i="2" s="1"/>
  <c r="H26" i="2"/>
  <c r="I26" i="2" s="1"/>
  <c r="E26" i="2"/>
  <c r="G26" i="2" s="1"/>
  <c r="H25" i="2"/>
  <c r="I25" i="2" s="1"/>
  <c r="E25" i="2"/>
  <c r="G25" i="2" s="1"/>
  <c r="H24" i="2"/>
  <c r="I24" i="2" s="1"/>
  <c r="E24" i="2"/>
  <c r="G24" i="2" s="1"/>
  <c r="H23" i="2"/>
  <c r="E23" i="2"/>
  <c r="F23" i="2" s="1"/>
  <c r="H22" i="2"/>
  <c r="E22" i="2"/>
  <c r="F22" i="2" s="1"/>
  <c r="H21" i="2"/>
  <c r="E21" i="2"/>
  <c r="F21" i="2" s="1"/>
  <c r="H20" i="2"/>
  <c r="I20" i="2" s="1"/>
  <c r="E20" i="2"/>
  <c r="F20" i="2" s="1"/>
  <c r="P19" i="2"/>
  <c r="H19" i="2"/>
  <c r="F19" i="2"/>
  <c r="E19" i="2"/>
  <c r="G19" i="2" s="1"/>
  <c r="P18" i="2"/>
  <c r="H18" i="2"/>
  <c r="I18" i="2" s="1"/>
  <c r="G18" i="2"/>
  <c r="F18" i="2"/>
  <c r="E18" i="2"/>
  <c r="H17" i="2"/>
  <c r="I17" i="2" s="1"/>
  <c r="F17" i="2"/>
  <c r="E17" i="2"/>
  <c r="G17" i="2" s="1"/>
  <c r="H16" i="2"/>
  <c r="I16" i="2" s="1"/>
  <c r="E16" i="2"/>
  <c r="F16" i="2" s="1"/>
  <c r="H15" i="2"/>
  <c r="E15" i="2"/>
  <c r="G15" i="2" s="1"/>
  <c r="H14" i="2"/>
  <c r="E14" i="2"/>
  <c r="G14" i="2" s="1"/>
  <c r="H13" i="2"/>
  <c r="I13" i="2" s="1"/>
  <c r="E13" i="2"/>
  <c r="G13" i="2" s="1"/>
  <c r="H12" i="2"/>
  <c r="I12" i="2" s="1"/>
  <c r="E12" i="2"/>
  <c r="F12" i="2" s="1"/>
  <c r="H11" i="2"/>
  <c r="I11" i="2" s="1"/>
  <c r="G11" i="2"/>
  <c r="E11" i="2"/>
  <c r="F11" i="2" s="1"/>
  <c r="H10" i="2"/>
  <c r="I10" i="2" s="1"/>
  <c r="G10" i="2"/>
  <c r="F10" i="2"/>
  <c r="E10" i="2"/>
  <c r="H9" i="2"/>
  <c r="I9" i="2" s="1"/>
  <c r="F9" i="2"/>
  <c r="E9" i="2"/>
  <c r="G9" i="2" s="1"/>
  <c r="H8" i="2"/>
  <c r="I8" i="2" s="1"/>
  <c r="E8" i="2"/>
  <c r="F8" i="2" s="1"/>
  <c r="H7" i="2"/>
  <c r="I7" i="2" s="1"/>
  <c r="E7" i="2"/>
  <c r="F7" i="2" s="1"/>
  <c r="H6" i="2"/>
  <c r="E6" i="2"/>
  <c r="G6" i="2" s="1"/>
  <c r="H5" i="2"/>
  <c r="I5" i="2" s="1"/>
  <c r="E5" i="2"/>
  <c r="G5" i="2" s="1"/>
  <c r="H4" i="2"/>
  <c r="I4" i="2" s="1"/>
  <c r="E4" i="2"/>
  <c r="F4" i="2" s="1"/>
  <c r="H3" i="2"/>
  <c r="I3" i="2" s="1"/>
  <c r="G3" i="2"/>
  <c r="E3" i="2"/>
  <c r="F3" i="2" s="1"/>
  <c r="H2" i="2"/>
  <c r="I2" i="2" s="1"/>
  <c r="G2" i="2"/>
  <c r="F2" i="2"/>
  <c r="E2" i="2"/>
  <c r="J9" i="4" l="1"/>
  <c r="K9" i="4" s="1"/>
  <c r="J30" i="2"/>
  <c r="K30" i="2" s="1"/>
  <c r="J17" i="7"/>
  <c r="K17" i="7" s="1"/>
  <c r="J30" i="7"/>
  <c r="K30" i="7" s="1"/>
  <c r="J3" i="6"/>
  <c r="K3" i="6" s="1"/>
  <c r="J13" i="8"/>
  <c r="K13" i="8" s="1"/>
  <c r="J9" i="7"/>
  <c r="K9" i="7" s="1"/>
  <c r="J22" i="7"/>
  <c r="K22" i="7" s="1"/>
  <c r="J27" i="7"/>
  <c r="K27" i="7" s="1"/>
  <c r="J23" i="8"/>
  <c r="K23" i="8" s="1"/>
  <c r="J16" i="4"/>
  <c r="K16" i="4" s="1"/>
  <c r="J14" i="6"/>
  <c r="K14" i="6" s="1"/>
  <c r="J32" i="2"/>
  <c r="K32" i="2" s="1"/>
  <c r="J27" i="6"/>
  <c r="K27" i="6" s="1"/>
  <c r="G20" i="2"/>
  <c r="G22" i="2"/>
  <c r="J22" i="2" s="1"/>
  <c r="K22" i="2" s="1"/>
  <c r="J29" i="2"/>
  <c r="K29" i="2" s="1"/>
  <c r="G2" i="3"/>
  <c r="G10" i="3"/>
  <c r="J10" i="3" s="1"/>
  <c r="K10" i="3" s="1"/>
  <c r="F10" i="4"/>
  <c r="F13" i="4"/>
  <c r="G17" i="4"/>
  <c r="J17" i="4" s="1"/>
  <c r="K17" i="4" s="1"/>
  <c r="F19" i="4"/>
  <c r="G24" i="4"/>
  <c r="G26" i="4"/>
  <c r="J29" i="4"/>
  <c r="K29" i="4" s="1"/>
  <c r="J33" i="4"/>
  <c r="K33" i="4" s="1"/>
  <c r="J23" i="6"/>
  <c r="K23" i="6" s="1"/>
  <c r="J31" i="6"/>
  <c r="K31" i="6" s="1"/>
  <c r="J33" i="6"/>
  <c r="K33" i="6" s="1"/>
  <c r="I33" i="6"/>
  <c r="G17" i="7"/>
  <c r="G30" i="7"/>
  <c r="G32" i="7"/>
  <c r="J32" i="7" s="1"/>
  <c r="K32" i="7" s="1"/>
  <c r="J35" i="7"/>
  <c r="K35" i="7" s="1"/>
  <c r="G3" i="8"/>
  <c r="G29" i="8"/>
  <c r="J29" i="8" s="1"/>
  <c r="K29" i="8" s="1"/>
  <c r="F7" i="9"/>
  <c r="G7" i="9"/>
  <c r="J7" i="9" s="1"/>
  <c r="K7" i="9" s="1"/>
  <c r="J14" i="9"/>
  <c r="K14" i="9" s="1"/>
  <c r="I14" i="9"/>
  <c r="J6" i="10"/>
  <c r="K6" i="10" s="1"/>
  <c r="I6" i="10"/>
  <c r="G8" i="11"/>
  <c r="F8" i="11"/>
  <c r="G35" i="12"/>
  <c r="F35" i="12"/>
  <c r="F30" i="14"/>
  <c r="G30" i="14"/>
  <c r="G18" i="15"/>
  <c r="F18" i="15"/>
  <c r="G24" i="15"/>
  <c r="J24" i="15" s="1"/>
  <c r="K24" i="15" s="1"/>
  <c r="F24" i="15"/>
  <c r="J34" i="15"/>
  <c r="K34" i="15" s="1"/>
  <c r="J9" i="16"/>
  <c r="K9" i="16" s="1"/>
  <c r="I9" i="16"/>
  <c r="G13" i="16"/>
  <c r="F13" i="16"/>
  <c r="G7" i="12"/>
  <c r="F7" i="12"/>
  <c r="J13" i="2"/>
  <c r="K13" i="2" s="1"/>
  <c r="J25" i="2"/>
  <c r="K25" i="2" s="1"/>
  <c r="J2" i="3"/>
  <c r="K2" i="3" s="1"/>
  <c r="J35" i="3"/>
  <c r="K35" i="3" s="1"/>
  <c r="I3" i="4"/>
  <c r="J3" i="4" s="1"/>
  <c r="K3" i="4" s="1"/>
  <c r="G16" i="5"/>
  <c r="J16" i="5" s="1"/>
  <c r="K16" i="5" s="1"/>
  <c r="F25" i="5"/>
  <c r="G30" i="5"/>
  <c r="J30" i="5" s="1"/>
  <c r="K30" i="5" s="1"/>
  <c r="G32" i="5"/>
  <c r="J9" i="6"/>
  <c r="K9" i="6" s="1"/>
  <c r="J29" i="6"/>
  <c r="K29" i="6" s="1"/>
  <c r="I2" i="7"/>
  <c r="J2" i="7" s="1"/>
  <c r="K2" i="7" s="1"/>
  <c r="I20" i="7"/>
  <c r="J20" i="7" s="1"/>
  <c r="K20" i="7" s="1"/>
  <c r="I3" i="10"/>
  <c r="F5" i="11"/>
  <c r="G5" i="11"/>
  <c r="F11" i="13"/>
  <c r="G11" i="13"/>
  <c r="F12" i="14"/>
  <c r="G12" i="14"/>
  <c r="J15" i="15"/>
  <c r="K15" i="15" s="1"/>
  <c r="I15" i="15"/>
  <c r="G28" i="15"/>
  <c r="J28" i="15" s="1"/>
  <c r="K28" i="15" s="1"/>
  <c r="F28" i="15"/>
  <c r="J2" i="16"/>
  <c r="K2" i="16" s="1"/>
  <c r="J13" i="16"/>
  <c r="K13" i="16" s="1"/>
  <c r="G23" i="16"/>
  <c r="F23" i="16"/>
  <c r="J28" i="3"/>
  <c r="K28" i="3" s="1"/>
  <c r="G3" i="3"/>
  <c r="G11" i="3"/>
  <c r="J23" i="3"/>
  <c r="K23" i="3" s="1"/>
  <c r="J26" i="3"/>
  <c r="K26" i="3" s="1"/>
  <c r="F2" i="4"/>
  <c r="F7" i="4"/>
  <c r="F14" i="4"/>
  <c r="F16" i="4"/>
  <c r="F23" i="4"/>
  <c r="F25" i="4"/>
  <c r="G27" i="4"/>
  <c r="J27" i="4" s="1"/>
  <c r="K27" i="4" s="1"/>
  <c r="I33" i="4"/>
  <c r="F5" i="5"/>
  <c r="F7" i="5"/>
  <c r="F35" i="5"/>
  <c r="I23" i="5"/>
  <c r="J23" i="5" s="1"/>
  <c r="K23" i="5" s="1"/>
  <c r="F3" i="6"/>
  <c r="F5" i="6"/>
  <c r="G12" i="6"/>
  <c r="G22" i="6"/>
  <c r="G30" i="6"/>
  <c r="F21" i="7"/>
  <c r="F4" i="8"/>
  <c r="F10" i="8"/>
  <c r="F18" i="8"/>
  <c r="F30" i="8"/>
  <c r="G28" i="9"/>
  <c r="F28" i="9"/>
  <c r="F13" i="11"/>
  <c r="G13" i="11"/>
  <c r="G29" i="11"/>
  <c r="F29" i="11"/>
  <c r="I11" i="12"/>
  <c r="J11" i="12" s="1"/>
  <c r="K11" i="12" s="1"/>
  <c r="J21" i="14"/>
  <c r="K21" i="14" s="1"/>
  <c r="I21" i="14"/>
  <c r="J10" i="16"/>
  <c r="K10" i="16" s="1"/>
  <c r="F20" i="16"/>
  <c r="G20" i="16"/>
  <c r="J16" i="3"/>
  <c r="K16" i="3" s="1"/>
  <c r="J19" i="6"/>
  <c r="K19" i="6" s="1"/>
  <c r="G32" i="15"/>
  <c r="F32" i="15"/>
  <c r="J19" i="2"/>
  <c r="K19" i="2" s="1"/>
  <c r="G21" i="2"/>
  <c r="G23" i="2"/>
  <c r="J23" i="2" s="1"/>
  <c r="K23" i="2" s="1"/>
  <c r="F6" i="3"/>
  <c r="F9" i="3"/>
  <c r="F14" i="3"/>
  <c r="F17" i="3"/>
  <c r="J20" i="3"/>
  <c r="K20" i="3" s="1"/>
  <c r="G29" i="3"/>
  <c r="F32" i="3"/>
  <c r="I16" i="3"/>
  <c r="F5" i="4"/>
  <c r="G9" i="4"/>
  <c r="F18" i="4"/>
  <c r="J32" i="4"/>
  <c r="K32" i="4" s="1"/>
  <c r="I32" i="4"/>
  <c r="I24" i="4"/>
  <c r="J24" i="4" s="1"/>
  <c r="K24" i="4" s="1"/>
  <c r="F17" i="5"/>
  <c r="G26" i="5"/>
  <c r="J26" i="5" s="1"/>
  <c r="K26" i="5" s="1"/>
  <c r="F33" i="5"/>
  <c r="J17" i="6"/>
  <c r="K17" i="6" s="1"/>
  <c r="J22" i="6"/>
  <c r="K22" i="6" s="1"/>
  <c r="J30" i="6"/>
  <c r="K30" i="6" s="1"/>
  <c r="I29" i="6"/>
  <c r="I21" i="6"/>
  <c r="J21" i="6" s="1"/>
  <c r="K21" i="6" s="1"/>
  <c r="I13" i="6"/>
  <c r="J13" i="6" s="1"/>
  <c r="K13" i="6" s="1"/>
  <c r="J3" i="7"/>
  <c r="K3" i="7" s="1"/>
  <c r="F6" i="7"/>
  <c r="F11" i="7"/>
  <c r="J26" i="7"/>
  <c r="K26" i="7" s="1"/>
  <c r="F31" i="7"/>
  <c r="J4" i="8"/>
  <c r="K4" i="8" s="1"/>
  <c r="F22" i="8"/>
  <c r="J24" i="8"/>
  <c r="K24" i="8" s="1"/>
  <c r="F28" i="8"/>
  <c r="J30" i="8"/>
  <c r="K30" i="8" s="1"/>
  <c r="F21" i="13"/>
  <c r="G21" i="13"/>
  <c r="I31" i="14"/>
  <c r="J31" i="14" s="1"/>
  <c r="K31" i="14" s="1"/>
  <c r="J20" i="16"/>
  <c r="K20" i="16" s="1"/>
  <c r="G31" i="16"/>
  <c r="F31" i="16"/>
  <c r="J19" i="8"/>
  <c r="K19" i="8" s="1"/>
  <c r="I19" i="8"/>
  <c r="F33" i="13"/>
  <c r="G33" i="13"/>
  <c r="J33" i="13" s="1"/>
  <c r="K33" i="13" s="1"/>
  <c r="J5" i="2"/>
  <c r="K5" i="2" s="1"/>
  <c r="J21" i="2"/>
  <c r="K21" i="2" s="1"/>
  <c r="I19" i="2"/>
  <c r="J29" i="3"/>
  <c r="K29" i="3" s="1"/>
  <c r="J5" i="4"/>
  <c r="K5" i="4" s="1"/>
  <c r="J14" i="4"/>
  <c r="K14" i="4" s="1"/>
  <c r="J25" i="4"/>
  <c r="K25" i="4" s="1"/>
  <c r="I15" i="4"/>
  <c r="J15" i="4" s="1"/>
  <c r="K15" i="4" s="1"/>
  <c r="I7" i="4"/>
  <c r="J7" i="4" s="1"/>
  <c r="K7" i="4" s="1"/>
  <c r="I13" i="5"/>
  <c r="J13" i="5" s="1"/>
  <c r="K13" i="5" s="1"/>
  <c r="I5" i="5"/>
  <c r="J5" i="5" s="1"/>
  <c r="K5" i="5" s="1"/>
  <c r="J5" i="6"/>
  <c r="K5" i="6" s="1"/>
  <c r="J7" i="6"/>
  <c r="K7" i="6" s="1"/>
  <c r="I4" i="6"/>
  <c r="J4" i="6" s="1"/>
  <c r="K4" i="6" s="1"/>
  <c r="J21" i="7"/>
  <c r="K21" i="7" s="1"/>
  <c r="J31" i="7"/>
  <c r="K31" i="7" s="1"/>
  <c r="I8" i="7"/>
  <c r="J8" i="7" s="1"/>
  <c r="K8" i="7" s="1"/>
  <c r="J10" i="8"/>
  <c r="K10" i="8" s="1"/>
  <c r="I10" i="8"/>
  <c r="F13" i="8"/>
  <c r="I18" i="8"/>
  <c r="J18" i="8" s="1"/>
  <c r="K18" i="8" s="1"/>
  <c r="F20" i="8"/>
  <c r="J22" i="8"/>
  <c r="K22" i="8" s="1"/>
  <c r="I32" i="8"/>
  <c r="J32" i="8" s="1"/>
  <c r="K32" i="8" s="1"/>
  <c r="I21" i="8"/>
  <c r="J21" i="8" s="1"/>
  <c r="K21" i="8" s="1"/>
  <c r="F25" i="9"/>
  <c r="G25" i="9"/>
  <c r="I32" i="9"/>
  <c r="J32" i="9" s="1"/>
  <c r="K32" i="9" s="1"/>
  <c r="G26" i="11"/>
  <c r="F26" i="11"/>
  <c r="J5" i="12"/>
  <c r="K5" i="12" s="1"/>
  <c r="G7" i="14"/>
  <c r="F7" i="14"/>
  <c r="I13" i="14"/>
  <c r="J13" i="14" s="1"/>
  <c r="K13" i="14" s="1"/>
  <c r="G26" i="15"/>
  <c r="F26" i="15"/>
  <c r="J18" i="16"/>
  <c r="K18" i="16" s="1"/>
  <c r="I13" i="16"/>
  <c r="J18" i="3"/>
  <c r="K18" i="3" s="1"/>
  <c r="J26" i="4"/>
  <c r="K26" i="4" s="1"/>
  <c r="J32" i="5"/>
  <c r="K32" i="5" s="1"/>
  <c r="F4" i="3"/>
  <c r="J6" i="3"/>
  <c r="K6" i="3" s="1"/>
  <c r="F12" i="3"/>
  <c r="J14" i="3"/>
  <c r="K14" i="3" s="1"/>
  <c r="G21" i="3"/>
  <c r="F24" i="3"/>
  <c r="J32" i="3"/>
  <c r="K32" i="3" s="1"/>
  <c r="I14" i="3"/>
  <c r="I6" i="3"/>
  <c r="J21" i="4"/>
  <c r="K21" i="4" s="1"/>
  <c r="I14" i="4"/>
  <c r="I6" i="4"/>
  <c r="J6" i="4" s="1"/>
  <c r="K6" i="4" s="1"/>
  <c r="F3" i="5"/>
  <c r="G8" i="5"/>
  <c r="J8" i="5" s="1"/>
  <c r="K8" i="5" s="1"/>
  <c r="F13" i="5"/>
  <c r="F15" i="5"/>
  <c r="F29" i="5"/>
  <c r="F11" i="6"/>
  <c r="F13" i="6"/>
  <c r="F23" i="6"/>
  <c r="G25" i="6"/>
  <c r="F31" i="6"/>
  <c r="F33" i="6"/>
  <c r="I19" i="6"/>
  <c r="J34" i="7"/>
  <c r="K34" i="7" s="1"/>
  <c r="I31" i="7"/>
  <c r="I15" i="7"/>
  <c r="J15" i="7" s="1"/>
  <c r="K15" i="7" s="1"/>
  <c r="I7" i="7"/>
  <c r="J7" i="7" s="1"/>
  <c r="K7" i="7" s="1"/>
  <c r="J28" i="8"/>
  <c r="K28" i="8" s="1"/>
  <c r="G31" i="8"/>
  <c r="J31" i="8" s="1"/>
  <c r="K31" i="8" s="1"/>
  <c r="J34" i="8"/>
  <c r="K34" i="8" s="1"/>
  <c r="G10" i="9"/>
  <c r="F10" i="9"/>
  <c r="I29" i="9"/>
  <c r="G2" i="10"/>
  <c r="J2" i="10" s="1"/>
  <c r="K2" i="10" s="1"/>
  <c r="F2" i="10"/>
  <c r="F23" i="11"/>
  <c r="G23" i="11"/>
  <c r="J23" i="11" s="1"/>
  <c r="K23" i="11" s="1"/>
  <c r="I30" i="11"/>
  <c r="J30" i="11" s="1"/>
  <c r="K30" i="11" s="1"/>
  <c r="G9" i="12"/>
  <c r="F9" i="12"/>
  <c r="J26" i="15"/>
  <c r="K26" i="15" s="1"/>
  <c r="G5" i="16"/>
  <c r="F5" i="16"/>
  <c r="J8" i="16"/>
  <c r="K8" i="16" s="1"/>
  <c r="F28" i="16"/>
  <c r="G28" i="16"/>
  <c r="J28" i="16" s="1"/>
  <c r="K28" i="16" s="1"/>
  <c r="J14" i="12"/>
  <c r="K14" i="12" s="1"/>
  <c r="I14" i="12"/>
  <c r="J24" i="2"/>
  <c r="K24" i="2" s="1"/>
  <c r="G31" i="2"/>
  <c r="J31" i="2" s="1"/>
  <c r="K31" i="2" s="1"/>
  <c r="J4" i="3"/>
  <c r="K4" i="3" s="1"/>
  <c r="F30" i="3"/>
  <c r="I29" i="3"/>
  <c r="I21" i="3"/>
  <c r="J21" i="3" s="1"/>
  <c r="K21" i="3" s="1"/>
  <c r="I5" i="4"/>
  <c r="G6" i="5"/>
  <c r="J6" i="5" s="1"/>
  <c r="K6" i="5" s="1"/>
  <c r="J29" i="5"/>
  <c r="K29" i="5" s="1"/>
  <c r="J31" i="5"/>
  <c r="K31" i="5" s="1"/>
  <c r="G34" i="5"/>
  <c r="J34" i="5" s="1"/>
  <c r="K34" i="5" s="1"/>
  <c r="I27" i="5"/>
  <c r="J27" i="5" s="1"/>
  <c r="K27" i="5" s="1"/>
  <c r="J25" i="6"/>
  <c r="K25" i="6" s="1"/>
  <c r="G22" i="7"/>
  <c r="J20" i="8"/>
  <c r="K20" i="8" s="1"/>
  <c r="F25" i="10"/>
  <c r="G25" i="10"/>
  <c r="J28" i="10"/>
  <c r="K28" i="10" s="1"/>
  <c r="I28" i="10"/>
  <c r="G15" i="11"/>
  <c r="J15" i="11" s="1"/>
  <c r="K15" i="11" s="1"/>
  <c r="F15" i="11"/>
  <c r="F34" i="11"/>
  <c r="G34" i="11"/>
  <c r="G17" i="12"/>
  <c r="J17" i="12" s="1"/>
  <c r="K17" i="12" s="1"/>
  <c r="F17" i="12"/>
  <c r="G27" i="12"/>
  <c r="J27" i="12" s="1"/>
  <c r="K27" i="12" s="1"/>
  <c r="F27" i="12"/>
  <c r="J17" i="13"/>
  <c r="K17" i="13" s="1"/>
  <c r="J35" i="13"/>
  <c r="K35" i="13" s="1"/>
  <c r="J11" i="14"/>
  <c r="K11" i="14" s="1"/>
  <c r="G8" i="15"/>
  <c r="J8" i="15" s="1"/>
  <c r="K8" i="15" s="1"/>
  <c r="G20" i="15"/>
  <c r="J20" i="15" s="1"/>
  <c r="K20" i="15" s="1"/>
  <c r="F20" i="15"/>
  <c r="F34" i="15"/>
  <c r="G34" i="15"/>
  <c r="I33" i="9"/>
  <c r="J33" i="9" s="1"/>
  <c r="K33" i="9" s="1"/>
  <c r="J7" i="10"/>
  <c r="K7" i="10" s="1"/>
  <c r="J10" i="10"/>
  <c r="K10" i="10" s="1"/>
  <c r="J16" i="10"/>
  <c r="K16" i="10" s="1"/>
  <c r="J20" i="10"/>
  <c r="K20" i="10" s="1"/>
  <c r="J34" i="10"/>
  <c r="K34" i="10" s="1"/>
  <c r="I7" i="10"/>
  <c r="J21" i="11"/>
  <c r="K21" i="11" s="1"/>
  <c r="J9" i="14"/>
  <c r="K9" i="14" s="1"/>
  <c r="F20" i="9"/>
  <c r="J25" i="9"/>
  <c r="K25" i="9" s="1"/>
  <c r="F14" i="10"/>
  <c r="F19" i="10"/>
  <c r="G29" i="10"/>
  <c r="J29" i="10" s="1"/>
  <c r="K29" i="10" s="1"/>
  <c r="F32" i="10"/>
  <c r="J5" i="11"/>
  <c r="K5" i="11" s="1"/>
  <c r="F11" i="11"/>
  <c r="I31" i="11"/>
  <c r="J31" i="11" s="1"/>
  <c r="K31" i="11" s="1"/>
  <c r="I23" i="11"/>
  <c r="F10" i="12"/>
  <c r="F13" i="12"/>
  <c r="F15" i="12"/>
  <c r="G3" i="13"/>
  <c r="J3" i="13" s="1"/>
  <c r="K3" i="13" s="1"/>
  <c r="J19" i="13"/>
  <c r="K19" i="13" s="1"/>
  <c r="J21" i="13"/>
  <c r="K21" i="13" s="1"/>
  <c r="J30" i="14"/>
  <c r="K30" i="14" s="1"/>
  <c r="I4" i="14"/>
  <c r="J4" i="14" s="1"/>
  <c r="K4" i="14" s="1"/>
  <c r="J6" i="15"/>
  <c r="K6" i="15" s="1"/>
  <c r="J19" i="15"/>
  <c r="K19" i="15" s="1"/>
  <c r="G26" i="16"/>
  <c r="J26" i="16" s="1"/>
  <c r="K26" i="16" s="1"/>
  <c r="G34" i="16"/>
  <c r="J34" i="16" s="1"/>
  <c r="K34" i="16" s="1"/>
  <c r="F2" i="9"/>
  <c r="J28" i="9"/>
  <c r="K28" i="9" s="1"/>
  <c r="G11" i="10"/>
  <c r="J7" i="12"/>
  <c r="K7" i="12" s="1"/>
  <c r="F23" i="12"/>
  <c r="F25" i="12"/>
  <c r="F31" i="12"/>
  <c r="F33" i="12"/>
  <c r="F6" i="13"/>
  <c r="I24" i="13"/>
  <c r="J24" i="13" s="1"/>
  <c r="K24" i="13" s="1"/>
  <c r="F5" i="14"/>
  <c r="F15" i="14"/>
  <c r="J22" i="14"/>
  <c r="K22" i="14" s="1"/>
  <c r="F25" i="14"/>
  <c r="J35" i="15"/>
  <c r="K35" i="15" s="1"/>
  <c r="I14" i="15"/>
  <c r="J14" i="15" s="1"/>
  <c r="K14" i="15" s="1"/>
  <c r="I6" i="15"/>
  <c r="J3" i="16"/>
  <c r="K3" i="16" s="1"/>
  <c r="J11" i="16"/>
  <c r="K11" i="16" s="1"/>
  <c r="J20" i="9"/>
  <c r="K20" i="9" s="1"/>
  <c r="J14" i="10"/>
  <c r="K14" i="10" s="1"/>
  <c r="J21" i="10"/>
  <c r="K21" i="10" s="1"/>
  <c r="I20" i="10"/>
  <c r="F30" i="11"/>
  <c r="I13" i="11"/>
  <c r="J13" i="11" s="1"/>
  <c r="K13" i="11" s="1"/>
  <c r="I5" i="11"/>
  <c r="J13" i="12"/>
  <c r="K13" i="12" s="1"/>
  <c r="J15" i="12"/>
  <c r="K15" i="12" s="1"/>
  <c r="G18" i="12"/>
  <c r="J18" i="12" s="1"/>
  <c r="K18" i="12" s="1"/>
  <c r="G20" i="12"/>
  <c r="J20" i="12" s="1"/>
  <c r="K20" i="12" s="1"/>
  <c r="G28" i="12"/>
  <c r="F12" i="13"/>
  <c r="J25" i="14"/>
  <c r="K25" i="14" s="1"/>
  <c r="G7" i="15"/>
  <c r="F15" i="15"/>
  <c r="J27" i="15"/>
  <c r="K27" i="15" s="1"/>
  <c r="F7" i="16"/>
  <c r="F9" i="16"/>
  <c r="F15" i="16"/>
  <c r="F17" i="16"/>
  <c r="G19" i="16"/>
  <c r="J19" i="16" s="1"/>
  <c r="K19" i="16" s="1"/>
  <c r="J24" i="16"/>
  <c r="K24" i="16" s="1"/>
  <c r="J32" i="16"/>
  <c r="K32" i="16" s="1"/>
  <c r="G11" i="9"/>
  <c r="G29" i="9"/>
  <c r="J29" i="9" s="1"/>
  <c r="K29" i="9" s="1"/>
  <c r="G3" i="10"/>
  <c r="J3" i="10" s="1"/>
  <c r="K3" i="10" s="1"/>
  <c r="I19" i="10"/>
  <c r="J19" i="10" s="1"/>
  <c r="K19" i="10" s="1"/>
  <c r="I11" i="10"/>
  <c r="J11" i="10" s="1"/>
  <c r="K11" i="10" s="1"/>
  <c r="J7" i="11"/>
  <c r="K7" i="11" s="1"/>
  <c r="G9" i="11"/>
  <c r="J9" i="11" s="1"/>
  <c r="K9" i="11" s="1"/>
  <c r="J25" i="11"/>
  <c r="K25" i="11" s="1"/>
  <c r="J23" i="12"/>
  <c r="K23" i="12" s="1"/>
  <c r="J31" i="12"/>
  <c r="K31" i="12" s="1"/>
  <c r="J6" i="13"/>
  <c r="K6" i="13" s="1"/>
  <c r="J18" i="13"/>
  <c r="K18" i="13" s="1"/>
  <c r="I14" i="13"/>
  <c r="J14" i="13" s="1"/>
  <c r="K14" i="13" s="1"/>
  <c r="I6" i="13"/>
  <c r="J5" i="14"/>
  <c r="K5" i="14" s="1"/>
  <c r="I33" i="14"/>
  <c r="J33" i="14" s="1"/>
  <c r="K33" i="14" s="1"/>
  <c r="I25" i="14"/>
  <c r="I9" i="14"/>
  <c r="F2" i="15"/>
  <c r="F5" i="15"/>
  <c r="J7" i="15"/>
  <c r="K7" i="15" s="1"/>
  <c r="F13" i="15"/>
  <c r="J21" i="16"/>
  <c r="K21" i="16" s="1"/>
  <c r="J29" i="16"/>
  <c r="K29" i="16" s="1"/>
  <c r="F35" i="16"/>
  <c r="J3" i="9"/>
  <c r="K3" i="9" s="1"/>
  <c r="J6" i="9"/>
  <c r="K6" i="9" s="1"/>
  <c r="J19" i="9"/>
  <c r="K19" i="9" s="1"/>
  <c r="J21" i="9"/>
  <c r="K21" i="9" s="1"/>
  <c r="J24" i="9"/>
  <c r="K24" i="9" s="1"/>
  <c r="I19" i="9"/>
  <c r="I3" i="9"/>
  <c r="J15" i="10"/>
  <c r="K15" i="10" s="1"/>
  <c r="J18" i="10"/>
  <c r="K18" i="10" s="1"/>
  <c r="J4" i="11"/>
  <c r="K4" i="11" s="1"/>
  <c r="J12" i="11"/>
  <c r="K12" i="11" s="1"/>
  <c r="J17" i="11"/>
  <c r="K17" i="11" s="1"/>
  <c r="J22" i="11"/>
  <c r="K22" i="11" s="1"/>
  <c r="J33" i="11"/>
  <c r="K33" i="11" s="1"/>
  <c r="J6" i="12"/>
  <c r="K6" i="12" s="1"/>
  <c r="J29" i="12"/>
  <c r="K29" i="12" s="1"/>
  <c r="I32" i="12"/>
  <c r="J32" i="12" s="1"/>
  <c r="K32" i="12" s="1"/>
  <c r="I24" i="12"/>
  <c r="J24" i="12" s="1"/>
  <c r="K24" i="12" s="1"/>
  <c r="J4" i="13"/>
  <c r="K4" i="13" s="1"/>
  <c r="J10" i="13"/>
  <c r="K10" i="13" s="1"/>
  <c r="J29" i="13"/>
  <c r="K29" i="13" s="1"/>
  <c r="J32" i="13"/>
  <c r="K32" i="13" s="1"/>
  <c r="I20" i="13"/>
  <c r="J20" i="13" s="1"/>
  <c r="K20" i="13" s="1"/>
  <c r="I4" i="13"/>
  <c r="I23" i="14"/>
  <c r="J23" i="14" s="1"/>
  <c r="K23" i="14" s="1"/>
  <c r="I7" i="14"/>
  <c r="J7" i="14" s="1"/>
  <c r="K7" i="14" s="1"/>
  <c r="J27" i="16"/>
  <c r="K27" i="16" s="1"/>
  <c r="J7" i="16"/>
  <c r="K7" i="16" s="1"/>
  <c r="J15" i="16"/>
  <c r="K15" i="16" s="1"/>
  <c r="J17" i="16"/>
  <c r="K17" i="16" s="1"/>
  <c r="J6" i="16"/>
  <c r="K6" i="16" s="1"/>
  <c r="J25" i="16"/>
  <c r="K25" i="16" s="1"/>
  <c r="J35" i="16"/>
  <c r="K35" i="16" s="1"/>
  <c r="J14" i="16"/>
  <c r="K14" i="16" s="1"/>
  <c r="J33" i="16"/>
  <c r="K33" i="16" s="1"/>
  <c r="J23" i="16"/>
  <c r="K23" i="16" s="1"/>
  <c r="J12" i="16"/>
  <c r="K12" i="16" s="1"/>
  <c r="J5" i="16"/>
  <c r="K5" i="16" s="1"/>
  <c r="J31" i="16"/>
  <c r="K31" i="16" s="1"/>
  <c r="F3" i="16"/>
  <c r="G4" i="16"/>
  <c r="J4" i="16" s="1"/>
  <c r="K4" i="16" s="1"/>
  <c r="F11" i="16"/>
  <c r="G12" i="16"/>
  <c r="F21" i="16"/>
  <c r="G22" i="16"/>
  <c r="J22" i="16" s="1"/>
  <c r="K22" i="16" s="1"/>
  <c r="F29" i="16"/>
  <c r="G30" i="16"/>
  <c r="J30" i="16" s="1"/>
  <c r="K30" i="16" s="1"/>
  <c r="F6" i="16"/>
  <c r="F14" i="16"/>
  <c r="F24" i="16"/>
  <c r="F32" i="16"/>
  <c r="J17" i="15"/>
  <c r="K17" i="15" s="1"/>
  <c r="J32" i="15"/>
  <c r="K32" i="15" s="1"/>
  <c r="J18" i="15"/>
  <c r="K18" i="15" s="1"/>
  <c r="J10" i="15"/>
  <c r="K10" i="15" s="1"/>
  <c r="J25" i="15"/>
  <c r="K25" i="15" s="1"/>
  <c r="J9" i="15"/>
  <c r="K9" i="15" s="1"/>
  <c r="J33" i="15"/>
  <c r="K33" i="15" s="1"/>
  <c r="J31" i="15"/>
  <c r="K31" i="15" s="1"/>
  <c r="J2" i="15"/>
  <c r="K2" i="15" s="1"/>
  <c r="J29" i="15"/>
  <c r="K29" i="15" s="1"/>
  <c r="J5" i="15"/>
  <c r="K5" i="15" s="1"/>
  <c r="J23" i="15"/>
  <c r="K23" i="15" s="1"/>
  <c r="J13" i="15"/>
  <c r="K13" i="15" s="1"/>
  <c r="J21" i="15"/>
  <c r="K21" i="15" s="1"/>
  <c r="F3" i="15"/>
  <c r="G4" i="15"/>
  <c r="J4" i="15" s="1"/>
  <c r="K4" i="15" s="1"/>
  <c r="F11" i="15"/>
  <c r="G12" i="15"/>
  <c r="J12" i="15" s="1"/>
  <c r="K12" i="15" s="1"/>
  <c r="F21" i="15"/>
  <c r="G22" i="15"/>
  <c r="J22" i="15" s="1"/>
  <c r="K22" i="15" s="1"/>
  <c r="F29" i="15"/>
  <c r="G30" i="15"/>
  <c r="J30" i="15" s="1"/>
  <c r="K30" i="15" s="1"/>
  <c r="F9" i="15"/>
  <c r="F17" i="15"/>
  <c r="F27" i="15"/>
  <c r="F35" i="15"/>
  <c r="J29" i="14"/>
  <c r="K29" i="14" s="1"/>
  <c r="J12" i="14"/>
  <c r="K12" i="14" s="1"/>
  <c r="J17" i="14"/>
  <c r="K17" i="14" s="1"/>
  <c r="J15" i="14"/>
  <c r="K15" i="14" s="1"/>
  <c r="J24" i="14"/>
  <c r="K24" i="14" s="1"/>
  <c r="J6" i="14"/>
  <c r="K6" i="14" s="1"/>
  <c r="J27" i="14"/>
  <c r="K27" i="14" s="1"/>
  <c r="J18" i="14"/>
  <c r="K18" i="14" s="1"/>
  <c r="J35" i="14"/>
  <c r="K35" i="14" s="1"/>
  <c r="F19" i="14"/>
  <c r="G2" i="14"/>
  <c r="J2" i="14" s="1"/>
  <c r="K2" i="14" s="1"/>
  <c r="F9" i="14"/>
  <c r="G10" i="14"/>
  <c r="J10" i="14" s="1"/>
  <c r="K10" i="14" s="1"/>
  <c r="F17" i="14"/>
  <c r="G18" i="14"/>
  <c r="G20" i="14"/>
  <c r="J20" i="14" s="1"/>
  <c r="K20" i="14" s="1"/>
  <c r="F27" i="14"/>
  <c r="G28" i="14"/>
  <c r="J28" i="14" s="1"/>
  <c r="K28" i="14" s="1"/>
  <c r="F35" i="14"/>
  <c r="F6" i="14"/>
  <c r="F14" i="14"/>
  <c r="F24" i="14"/>
  <c r="F32" i="14"/>
  <c r="J11" i="13"/>
  <c r="K11" i="13" s="1"/>
  <c r="J25" i="13"/>
  <c r="K25" i="13" s="1"/>
  <c r="J28" i="13"/>
  <c r="K28" i="13" s="1"/>
  <c r="J12" i="13"/>
  <c r="K12" i="13" s="1"/>
  <c r="J2" i="13"/>
  <c r="K2" i="13" s="1"/>
  <c r="J7" i="13"/>
  <c r="K7" i="13" s="1"/>
  <c r="J15" i="13"/>
  <c r="K15" i="13" s="1"/>
  <c r="J5" i="13"/>
  <c r="K5" i="13" s="1"/>
  <c r="J8" i="13"/>
  <c r="K8" i="13" s="1"/>
  <c r="J16" i="13"/>
  <c r="K16" i="13" s="1"/>
  <c r="J31" i="13"/>
  <c r="K31" i="13" s="1"/>
  <c r="J13" i="13"/>
  <c r="K13" i="13" s="1"/>
  <c r="J23" i="13"/>
  <c r="K23" i="13" s="1"/>
  <c r="J26" i="13"/>
  <c r="K26" i="13" s="1"/>
  <c r="J34" i="13"/>
  <c r="K34" i="13" s="1"/>
  <c r="F17" i="13"/>
  <c r="F35" i="13"/>
  <c r="G22" i="13"/>
  <c r="J22" i="13" s="1"/>
  <c r="K22" i="13" s="1"/>
  <c r="G30" i="13"/>
  <c r="J30" i="13" s="1"/>
  <c r="K30" i="13" s="1"/>
  <c r="F8" i="13"/>
  <c r="G9" i="13"/>
  <c r="J9" i="13" s="1"/>
  <c r="K9" i="13" s="1"/>
  <c r="F16" i="13"/>
  <c r="F26" i="13"/>
  <c r="G27" i="13"/>
  <c r="J27" i="13" s="1"/>
  <c r="K27" i="13" s="1"/>
  <c r="F34" i="13"/>
  <c r="F7" i="13"/>
  <c r="F15" i="13"/>
  <c r="F25" i="13"/>
  <c r="F5" i="13"/>
  <c r="F13" i="13"/>
  <c r="F23" i="13"/>
  <c r="F31" i="13"/>
  <c r="J9" i="12"/>
  <c r="K9" i="12" s="1"/>
  <c r="J33" i="12"/>
  <c r="K33" i="12" s="1"/>
  <c r="J19" i="12"/>
  <c r="K19" i="12" s="1"/>
  <c r="J35" i="12"/>
  <c r="K35" i="12" s="1"/>
  <c r="J10" i="12"/>
  <c r="K10" i="12" s="1"/>
  <c r="J25" i="12"/>
  <c r="K25" i="12" s="1"/>
  <c r="J28" i="12"/>
  <c r="K28" i="12" s="1"/>
  <c r="J2" i="12"/>
  <c r="K2" i="12" s="1"/>
  <c r="J3" i="12"/>
  <c r="K3" i="12" s="1"/>
  <c r="J34" i="12"/>
  <c r="K34" i="12" s="1"/>
  <c r="J8" i="12"/>
  <c r="K8" i="12" s="1"/>
  <c r="J21" i="12"/>
  <c r="K21" i="12" s="1"/>
  <c r="F3" i="12"/>
  <c r="G4" i="12"/>
  <c r="J4" i="12" s="1"/>
  <c r="K4" i="12" s="1"/>
  <c r="F11" i="12"/>
  <c r="G12" i="12"/>
  <c r="J12" i="12" s="1"/>
  <c r="K12" i="12" s="1"/>
  <c r="F21" i="12"/>
  <c r="G22" i="12"/>
  <c r="J22" i="12" s="1"/>
  <c r="K22" i="12" s="1"/>
  <c r="F29" i="12"/>
  <c r="G30" i="12"/>
  <c r="J30" i="12" s="1"/>
  <c r="K30" i="12" s="1"/>
  <c r="F8" i="12"/>
  <c r="F16" i="12"/>
  <c r="F26" i="12"/>
  <c r="F34" i="12"/>
  <c r="J3" i="11"/>
  <c r="K3" i="11" s="1"/>
  <c r="J11" i="11"/>
  <c r="K11" i="11" s="1"/>
  <c r="J8" i="11"/>
  <c r="K8" i="11" s="1"/>
  <c r="J34" i="11"/>
  <c r="K34" i="11" s="1"/>
  <c r="J16" i="11"/>
  <c r="K16" i="11" s="1"/>
  <c r="J26" i="11"/>
  <c r="K26" i="11" s="1"/>
  <c r="J35" i="11"/>
  <c r="K35" i="11" s="1"/>
  <c r="J28" i="11"/>
  <c r="K28" i="11" s="1"/>
  <c r="J10" i="11"/>
  <c r="K10" i="11" s="1"/>
  <c r="J19" i="11"/>
  <c r="K19" i="11" s="1"/>
  <c r="J6" i="11"/>
  <c r="K6" i="11" s="1"/>
  <c r="J24" i="11"/>
  <c r="K24" i="11" s="1"/>
  <c r="J29" i="11"/>
  <c r="K29" i="11" s="1"/>
  <c r="J27" i="11"/>
  <c r="K27" i="11" s="1"/>
  <c r="J32" i="11"/>
  <c r="K32" i="11" s="1"/>
  <c r="F2" i="11"/>
  <c r="F10" i="11"/>
  <c r="F18" i="11"/>
  <c r="F19" i="11"/>
  <c r="F20" i="11"/>
  <c r="F28" i="11"/>
  <c r="F27" i="11"/>
  <c r="F35" i="11"/>
  <c r="F6" i="11"/>
  <c r="F14" i="11"/>
  <c r="F24" i="11"/>
  <c r="F32" i="11"/>
  <c r="J33" i="10"/>
  <c r="K33" i="10" s="1"/>
  <c r="J25" i="10"/>
  <c r="K25" i="10" s="1"/>
  <c r="J8" i="10"/>
  <c r="K8" i="10" s="1"/>
  <c r="J32" i="10"/>
  <c r="K32" i="10" s="1"/>
  <c r="J24" i="10"/>
  <c r="K24" i="10" s="1"/>
  <c r="J5" i="10"/>
  <c r="K5" i="10" s="1"/>
  <c r="J13" i="10"/>
  <c r="K13" i="10" s="1"/>
  <c r="J26" i="10"/>
  <c r="K26" i="10" s="1"/>
  <c r="J9" i="10"/>
  <c r="K9" i="10" s="1"/>
  <c r="J17" i="10"/>
  <c r="K17" i="10" s="1"/>
  <c r="G4" i="10"/>
  <c r="J4" i="10" s="1"/>
  <c r="K4" i="10" s="1"/>
  <c r="G12" i="10"/>
  <c r="J12" i="10" s="1"/>
  <c r="K12" i="10" s="1"/>
  <c r="G22" i="10"/>
  <c r="J22" i="10" s="1"/>
  <c r="K22" i="10" s="1"/>
  <c r="G30" i="10"/>
  <c r="J30" i="10" s="1"/>
  <c r="K30" i="10" s="1"/>
  <c r="F35" i="10"/>
  <c r="F8" i="10"/>
  <c r="G9" i="10"/>
  <c r="F16" i="10"/>
  <c r="G17" i="10"/>
  <c r="F26" i="10"/>
  <c r="G27" i="10"/>
  <c r="J27" i="10" s="1"/>
  <c r="K27" i="10" s="1"/>
  <c r="F34" i="10"/>
  <c r="F5" i="10"/>
  <c r="F13" i="10"/>
  <c r="F23" i="10"/>
  <c r="F31" i="10"/>
  <c r="J15" i="9"/>
  <c r="K15" i="9" s="1"/>
  <c r="J18" i="9"/>
  <c r="K18" i="9" s="1"/>
  <c r="J10" i="9"/>
  <c r="K10" i="9" s="1"/>
  <c r="J34" i="9"/>
  <c r="K34" i="9" s="1"/>
  <c r="J26" i="9"/>
  <c r="K26" i="9" s="1"/>
  <c r="J11" i="9"/>
  <c r="K11" i="9" s="1"/>
  <c r="J2" i="9"/>
  <c r="K2" i="9" s="1"/>
  <c r="J13" i="9"/>
  <c r="K13" i="9" s="1"/>
  <c r="J8" i="9"/>
  <c r="K8" i="9" s="1"/>
  <c r="J16" i="9"/>
  <c r="K16" i="9" s="1"/>
  <c r="J5" i="9"/>
  <c r="K5" i="9" s="1"/>
  <c r="J23" i="9"/>
  <c r="K23" i="9" s="1"/>
  <c r="J31" i="9"/>
  <c r="K31" i="9" s="1"/>
  <c r="J35" i="9"/>
  <c r="K35" i="9" s="1"/>
  <c r="G4" i="9"/>
  <c r="J4" i="9" s="1"/>
  <c r="K4" i="9" s="1"/>
  <c r="G12" i="9"/>
  <c r="J12" i="9" s="1"/>
  <c r="K12" i="9" s="1"/>
  <c r="G22" i="9"/>
  <c r="J22" i="9" s="1"/>
  <c r="K22" i="9" s="1"/>
  <c r="G30" i="9"/>
  <c r="J30" i="9" s="1"/>
  <c r="K30" i="9" s="1"/>
  <c r="F9" i="9"/>
  <c r="F17" i="9"/>
  <c r="F27" i="9"/>
  <c r="F35" i="9"/>
  <c r="F8" i="9"/>
  <c r="F16" i="9"/>
  <c r="F26" i="9"/>
  <c r="F34" i="9"/>
  <c r="F5" i="9"/>
  <c r="F13" i="9"/>
  <c r="F23" i="9"/>
  <c r="F31" i="9"/>
  <c r="J8" i="8"/>
  <c r="K8" i="8" s="1"/>
  <c r="J16" i="8"/>
  <c r="K16" i="8" s="1"/>
  <c r="J11" i="8"/>
  <c r="K11" i="8" s="1"/>
  <c r="J3" i="8"/>
  <c r="K3" i="8" s="1"/>
  <c r="J2" i="8"/>
  <c r="K2" i="8" s="1"/>
  <c r="J12" i="8"/>
  <c r="K12" i="8" s="1"/>
  <c r="J33" i="8"/>
  <c r="K33" i="8" s="1"/>
  <c r="J25" i="8"/>
  <c r="K25" i="8" s="1"/>
  <c r="J9" i="8"/>
  <c r="K9" i="8" s="1"/>
  <c r="J17" i="8"/>
  <c r="K17" i="8" s="1"/>
  <c r="J26" i="8"/>
  <c r="K26" i="8" s="1"/>
  <c r="J6" i="8"/>
  <c r="K6" i="8" s="1"/>
  <c r="J14" i="8"/>
  <c r="K14" i="8" s="1"/>
  <c r="J35" i="8"/>
  <c r="K35" i="8" s="1"/>
  <c r="F9" i="8"/>
  <c r="F17" i="8"/>
  <c r="F35" i="8"/>
  <c r="F8" i="8"/>
  <c r="F16" i="8"/>
  <c r="F26" i="8"/>
  <c r="G27" i="8"/>
  <c r="J27" i="8" s="1"/>
  <c r="K27" i="8" s="1"/>
  <c r="F34" i="8"/>
  <c r="F7" i="8"/>
  <c r="F15" i="8"/>
  <c r="F25" i="8"/>
  <c r="F33" i="8"/>
  <c r="F6" i="8"/>
  <c r="F14" i="8"/>
  <c r="F24" i="8"/>
  <c r="F32" i="8"/>
  <c r="J11" i="7"/>
  <c r="K11" i="7" s="1"/>
  <c r="J5" i="7"/>
  <c r="K5" i="7" s="1"/>
  <c r="J29" i="7"/>
  <c r="K29" i="7" s="1"/>
  <c r="J33" i="7"/>
  <c r="K33" i="7" s="1"/>
  <c r="J25" i="7"/>
  <c r="K25" i="7" s="1"/>
  <c r="J18" i="7"/>
  <c r="K18" i="7" s="1"/>
  <c r="J23" i="7"/>
  <c r="K23" i="7" s="1"/>
  <c r="J13" i="7"/>
  <c r="K13" i="7" s="1"/>
  <c r="J16" i="7"/>
  <c r="K16" i="7" s="1"/>
  <c r="J28" i="7"/>
  <c r="K28" i="7" s="1"/>
  <c r="J19" i="7"/>
  <c r="K19" i="7" s="1"/>
  <c r="J10" i="7"/>
  <c r="K10" i="7" s="1"/>
  <c r="F2" i="7"/>
  <c r="F10" i="7"/>
  <c r="F18" i="7"/>
  <c r="F19" i="7"/>
  <c r="F20" i="7"/>
  <c r="F28" i="7"/>
  <c r="F35" i="7"/>
  <c r="F8" i="7"/>
  <c r="F16" i="7"/>
  <c r="F26" i="7"/>
  <c r="F34" i="7"/>
  <c r="F33" i="7"/>
  <c r="F5" i="7"/>
  <c r="F13" i="7"/>
  <c r="F23" i="7"/>
  <c r="J12" i="6"/>
  <c r="K12" i="6" s="1"/>
  <c r="J15" i="6"/>
  <c r="K15" i="6" s="1"/>
  <c r="J8" i="6"/>
  <c r="K8" i="6" s="1"/>
  <c r="J34" i="6"/>
  <c r="K34" i="6" s="1"/>
  <c r="J28" i="6"/>
  <c r="K28" i="6" s="1"/>
  <c r="J35" i="6"/>
  <c r="K35" i="6" s="1"/>
  <c r="F19" i="6"/>
  <c r="G2" i="6"/>
  <c r="J2" i="6" s="1"/>
  <c r="K2" i="6" s="1"/>
  <c r="F9" i="6"/>
  <c r="G10" i="6"/>
  <c r="J10" i="6" s="1"/>
  <c r="K10" i="6" s="1"/>
  <c r="F17" i="6"/>
  <c r="G18" i="6"/>
  <c r="J18" i="6" s="1"/>
  <c r="K18" i="6" s="1"/>
  <c r="G20" i="6"/>
  <c r="J20" i="6" s="1"/>
  <c r="K20" i="6" s="1"/>
  <c r="F27" i="6"/>
  <c r="G28" i="6"/>
  <c r="F35" i="6"/>
  <c r="F26" i="6"/>
  <c r="F34" i="6"/>
  <c r="J7" i="5"/>
  <c r="K7" i="5" s="1"/>
  <c r="J9" i="5"/>
  <c r="K9" i="5" s="1"/>
  <c r="J17" i="5"/>
  <c r="K17" i="5" s="1"/>
  <c r="J33" i="5"/>
  <c r="K33" i="5" s="1"/>
  <c r="J35" i="5"/>
  <c r="K35" i="5" s="1"/>
  <c r="J3" i="5"/>
  <c r="K3" i="5" s="1"/>
  <c r="J25" i="5"/>
  <c r="K25" i="5" s="1"/>
  <c r="J10" i="5"/>
  <c r="K10" i="5" s="1"/>
  <c r="J21" i="5"/>
  <c r="K21" i="5" s="1"/>
  <c r="J4" i="5"/>
  <c r="K4" i="5" s="1"/>
  <c r="J15" i="5"/>
  <c r="K15" i="5" s="1"/>
  <c r="J28" i="5"/>
  <c r="K28" i="5" s="1"/>
  <c r="J11" i="5"/>
  <c r="K11" i="5" s="1"/>
  <c r="G4" i="5"/>
  <c r="F2" i="5"/>
  <c r="F10" i="5"/>
  <c r="F18" i="5"/>
  <c r="F19" i="5"/>
  <c r="F20" i="5"/>
  <c r="F28" i="5"/>
  <c r="J19" i="4"/>
  <c r="K19" i="4" s="1"/>
  <c r="J28" i="4"/>
  <c r="K28" i="4" s="1"/>
  <c r="J11" i="4"/>
  <c r="K11" i="4" s="1"/>
  <c r="J18" i="4"/>
  <c r="K18" i="4" s="1"/>
  <c r="J20" i="4"/>
  <c r="K20" i="4" s="1"/>
  <c r="J22" i="4"/>
  <c r="K22" i="4" s="1"/>
  <c r="J13" i="4"/>
  <c r="K13" i="4" s="1"/>
  <c r="F3" i="4"/>
  <c r="G4" i="4"/>
  <c r="J4" i="4" s="1"/>
  <c r="K4" i="4" s="1"/>
  <c r="F11" i="4"/>
  <c r="G12" i="4"/>
  <c r="J12" i="4" s="1"/>
  <c r="K12" i="4" s="1"/>
  <c r="F21" i="4"/>
  <c r="G22" i="4"/>
  <c r="F29" i="4"/>
  <c r="G30" i="4"/>
  <c r="J30" i="4" s="1"/>
  <c r="K30" i="4" s="1"/>
  <c r="J3" i="3"/>
  <c r="K3" i="3" s="1"/>
  <c r="J11" i="3"/>
  <c r="K11" i="3" s="1"/>
  <c r="J19" i="3"/>
  <c r="K19" i="3" s="1"/>
  <c r="J31" i="3"/>
  <c r="K31" i="3" s="1"/>
  <c r="J15" i="3"/>
  <c r="K15" i="3" s="1"/>
  <c r="J24" i="3"/>
  <c r="K24" i="3" s="1"/>
  <c r="J34" i="3"/>
  <c r="K34" i="3" s="1"/>
  <c r="J27" i="3"/>
  <c r="K27" i="3" s="1"/>
  <c r="J9" i="3"/>
  <c r="K9" i="3" s="1"/>
  <c r="J22" i="3"/>
  <c r="K22" i="3" s="1"/>
  <c r="J25" i="3"/>
  <c r="K25" i="3" s="1"/>
  <c r="J7" i="3"/>
  <c r="K7" i="3" s="1"/>
  <c r="J30" i="3"/>
  <c r="K30" i="3" s="1"/>
  <c r="F16" i="3"/>
  <c r="G13" i="3"/>
  <c r="J13" i="3" s="1"/>
  <c r="K13" i="3" s="1"/>
  <c r="F26" i="3"/>
  <c r="F34" i="3"/>
  <c r="F7" i="3"/>
  <c r="G8" i="3"/>
  <c r="J8" i="3" s="1"/>
  <c r="K8" i="3" s="1"/>
  <c r="F15" i="3"/>
  <c r="F25" i="3"/>
  <c r="F33" i="3"/>
  <c r="F5" i="3"/>
  <c r="F23" i="3"/>
  <c r="F31" i="3"/>
  <c r="J34" i="2"/>
  <c r="K34" i="2" s="1"/>
  <c r="J27" i="2"/>
  <c r="K27" i="2" s="1"/>
  <c r="J28" i="2"/>
  <c r="K28" i="2" s="1"/>
  <c r="J11" i="2"/>
  <c r="K11" i="2" s="1"/>
  <c r="J3" i="2"/>
  <c r="K3" i="2" s="1"/>
  <c r="J18" i="2"/>
  <c r="K18" i="2" s="1"/>
  <c r="J20" i="2"/>
  <c r="K20" i="2" s="1"/>
  <c r="J10" i="2"/>
  <c r="K10" i="2" s="1"/>
  <c r="J17" i="2"/>
  <c r="K17" i="2" s="1"/>
  <c r="J35" i="2"/>
  <c r="K35" i="2" s="1"/>
  <c r="J2" i="2"/>
  <c r="K2" i="2" s="1"/>
  <c r="J14" i="2"/>
  <c r="K14" i="2" s="1"/>
  <c r="J6" i="2"/>
  <c r="K6" i="2" s="1"/>
  <c r="J15" i="2"/>
  <c r="K15" i="2" s="1"/>
  <c r="J9" i="2"/>
  <c r="K9" i="2" s="1"/>
  <c r="J26" i="2"/>
  <c r="K26" i="2" s="1"/>
  <c r="J7" i="2"/>
  <c r="K7" i="2" s="1"/>
  <c r="G16" i="2"/>
  <c r="J16" i="2" s="1"/>
  <c r="K16" i="2" s="1"/>
  <c r="F25" i="2"/>
  <c r="G4" i="2"/>
  <c r="J4" i="2" s="1"/>
  <c r="K4" i="2" s="1"/>
  <c r="G12" i="2"/>
  <c r="J12" i="2" s="1"/>
  <c r="K12" i="2" s="1"/>
  <c r="F34" i="2"/>
  <c r="F15" i="2"/>
  <c r="F6" i="2"/>
  <c r="G7" i="2"/>
  <c r="F14" i="2"/>
  <c r="F24" i="2"/>
  <c r="F32" i="2"/>
  <c r="G33" i="2"/>
  <c r="J33" i="2" s="1"/>
  <c r="K33" i="2" s="1"/>
  <c r="F26" i="2"/>
  <c r="G8" i="2"/>
  <c r="J8" i="2" s="1"/>
  <c r="K8" i="2" s="1"/>
  <c r="F5" i="2"/>
  <c r="F13" i="2"/>
  <c r="H3" i="1"/>
  <c r="I3" i="1" s="1"/>
  <c r="H4" i="1"/>
  <c r="I4" i="1" s="1"/>
  <c r="H5" i="1"/>
  <c r="I5" i="1" s="1"/>
  <c r="H6" i="1"/>
  <c r="H7" i="1"/>
  <c r="H8" i="1"/>
  <c r="I8" i="1" s="1"/>
  <c r="H9" i="1"/>
  <c r="I9" i="1" s="1"/>
  <c r="H10" i="1"/>
  <c r="H11" i="1"/>
  <c r="I11" i="1" s="1"/>
  <c r="H12" i="1"/>
  <c r="H13" i="1"/>
  <c r="I13" i="1" s="1"/>
  <c r="H14" i="1"/>
  <c r="I14" i="1" s="1"/>
  <c r="H15" i="1"/>
  <c r="H16" i="1"/>
  <c r="I16" i="1" s="1"/>
  <c r="H17" i="1"/>
  <c r="I17" i="1" s="1"/>
  <c r="H18" i="1"/>
  <c r="H19" i="1"/>
  <c r="I19" i="1" s="1"/>
  <c r="H20" i="1"/>
  <c r="H21" i="1"/>
  <c r="I21" i="1" s="1"/>
  <c r="J21" i="1" s="1"/>
  <c r="K21" i="1" s="1"/>
  <c r="H22" i="1"/>
  <c r="I22" i="1" s="1"/>
  <c r="H23" i="1"/>
  <c r="H24" i="1"/>
  <c r="I24" i="1" s="1"/>
  <c r="H25" i="1"/>
  <c r="H26" i="1"/>
  <c r="H27" i="1"/>
  <c r="I27" i="1" s="1"/>
  <c r="H28" i="1"/>
  <c r="H29" i="1"/>
  <c r="I29" i="1" s="1"/>
  <c r="H30" i="1"/>
  <c r="I30" i="1" s="1"/>
  <c r="H31" i="1"/>
  <c r="H32" i="1"/>
  <c r="I32" i="1" s="1"/>
  <c r="H33" i="1"/>
  <c r="I33" i="1" s="1"/>
  <c r="H34" i="1"/>
  <c r="H35" i="1"/>
  <c r="I35" i="1" s="1"/>
  <c r="H2" i="1"/>
  <c r="I25" i="1"/>
  <c r="E35" i="1"/>
  <c r="F35" i="1" s="1"/>
  <c r="I34" i="1"/>
  <c r="E34" i="1"/>
  <c r="G34" i="1" s="1"/>
  <c r="E33" i="1"/>
  <c r="F33" i="1" s="1"/>
  <c r="E32" i="1"/>
  <c r="G32" i="1" s="1"/>
  <c r="I31" i="1"/>
  <c r="E31" i="1"/>
  <c r="G31" i="1" s="1"/>
  <c r="E30" i="1"/>
  <c r="G30" i="1" s="1"/>
  <c r="F29" i="1"/>
  <c r="E29" i="1"/>
  <c r="G29" i="1" s="1"/>
  <c r="I28" i="1"/>
  <c r="E28" i="1"/>
  <c r="G28" i="1" s="1"/>
  <c r="E27" i="1"/>
  <c r="F27" i="1" s="1"/>
  <c r="I26" i="1"/>
  <c r="E26" i="1"/>
  <c r="G26" i="1" s="1"/>
  <c r="E25" i="1"/>
  <c r="F25" i="1" s="1"/>
  <c r="E24" i="1"/>
  <c r="G24" i="1" s="1"/>
  <c r="I23" i="1"/>
  <c r="J23" i="1" s="1"/>
  <c r="K23" i="1" s="1"/>
  <c r="E23" i="1"/>
  <c r="G23" i="1" s="1"/>
  <c r="E22" i="1"/>
  <c r="G22" i="1" s="1"/>
  <c r="E21" i="1"/>
  <c r="G21" i="1" s="1"/>
  <c r="I20" i="1"/>
  <c r="E20" i="1"/>
  <c r="G20" i="1" s="1"/>
  <c r="P19" i="1"/>
  <c r="E19" i="1"/>
  <c r="G19" i="1" s="1"/>
  <c r="P18" i="1"/>
  <c r="I18" i="1"/>
  <c r="E18" i="1"/>
  <c r="G18" i="1" s="1"/>
  <c r="E17" i="1"/>
  <c r="F17" i="1" s="1"/>
  <c r="F16" i="1"/>
  <c r="E16" i="1"/>
  <c r="G16" i="1" s="1"/>
  <c r="I15" i="1"/>
  <c r="E15" i="1"/>
  <c r="F15" i="1" s="1"/>
  <c r="E14" i="1"/>
  <c r="G14" i="1" s="1"/>
  <c r="E13" i="1"/>
  <c r="G13" i="1" s="1"/>
  <c r="I12" i="1"/>
  <c r="E12" i="1"/>
  <c r="G12" i="1" s="1"/>
  <c r="E11" i="1"/>
  <c r="G11" i="1" s="1"/>
  <c r="I10" i="1"/>
  <c r="E10" i="1"/>
  <c r="G10" i="1" s="1"/>
  <c r="G9" i="1"/>
  <c r="E9" i="1"/>
  <c r="F9" i="1" s="1"/>
  <c r="E8" i="1"/>
  <c r="G8" i="1" s="1"/>
  <c r="I7" i="1"/>
  <c r="E7" i="1"/>
  <c r="F7" i="1" s="1"/>
  <c r="I6" i="1"/>
  <c r="E6" i="1"/>
  <c r="G6" i="1" s="1"/>
  <c r="E5" i="1"/>
  <c r="G5" i="1" s="1"/>
  <c r="E4" i="1"/>
  <c r="G4" i="1" s="1"/>
  <c r="E3" i="1"/>
  <c r="G3" i="1" s="1"/>
  <c r="I2" i="1"/>
  <c r="E2" i="1"/>
  <c r="G2" i="1" s="1"/>
  <c r="F6" i="1" l="1"/>
  <c r="J20" i="1"/>
  <c r="K20" i="1" s="1"/>
  <c r="G33" i="1"/>
  <c r="F4" i="1"/>
  <c r="F14" i="1"/>
  <c r="J18" i="1"/>
  <c r="K18" i="1" s="1"/>
  <c r="F21" i="1"/>
  <c r="G25" i="1"/>
  <c r="J25" i="1" s="1"/>
  <c r="K25" i="1" s="1"/>
  <c r="J9" i="1"/>
  <c r="K9" i="1" s="1"/>
  <c r="J24" i="1"/>
  <c r="K24" i="1" s="1"/>
  <c r="F8" i="1"/>
  <c r="F12" i="1"/>
  <c r="J6" i="1"/>
  <c r="K6" i="1" s="1"/>
  <c r="F3" i="1"/>
  <c r="J5" i="1"/>
  <c r="K5" i="1" s="1"/>
  <c r="G17" i="1"/>
  <c r="J17" i="1" s="1"/>
  <c r="K17" i="1" s="1"/>
  <c r="F22" i="1"/>
  <c r="J12" i="1"/>
  <c r="K12" i="1" s="1"/>
  <c r="G15" i="1"/>
  <c r="J15" i="1" s="1"/>
  <c r="K15" i="1" s="1"/>
  <c r="G27" i="1"/>
  <c r="J27" i="1" s="1"/>
  <c r="K27" i="1" s="1"/>
  <c r="F32" i="1"/>
  <c r="F34" i="1"/>
  <c r="J3" i="1"/>
  <c r="K3" i="1" s="1"/>
  <c r="J22" i="1"/>
  <c r="K22" i="1" s="1"/>
  <c r="F11" i="1"/>
  <c r="F30" i="1"/>
  <c r="G35" i="1"/>
  <c r="J35" i="1" s="1"/>
  <c r="K35" i="1" s="1"/>
  <c r="J30" i="1"/>
  <c r="K30" i="1" s="1"/>
  <c r="J33" i="1"/>
  <c r="K33" i="1" s="1"/>
  <c r="J2" i="1"/>
  <c r="K2" i="1" s="1"/>
  <c r="J4" i="1"/>
  <c r="K4" i="1" s="1"/>
  <c r="G7" i="1"/>
  <c r="J7" i="1" s="1"/>
  <c r="K7" i="1" s="1"/>
  <c r="F24" i="1"/>
  <c r="F26" i="1"/>
  <c r="J14" i="1"/>
  <c r="K14" i="1" s="1"/>
  <c r="J19" i="1"/>
  <c r="K19" i="1" s="1"/>
  <c r="J26" i="1"/>
  <c r="K26" i="1" s="1"/>
  <c r="J31" i="1"/>
  <c r="K31" i="1" s="1"/>
  <c r="J10" i="1"/>
  <c r="K10" i="1" s="1"/>
  <c r="J29" i="1"/>
  <c r="K29" i="1" s="1"/>
  <c r="J34" i="1"/>
  <c r="K34" i="1" s="1"/>
  <c r="J8" i="1"/>
  <c r="K8" i="1" s="1"/>
  <c r="J13" i="1"/>
  <c r="K13" i="1" s="1"/>
  <c r="J32" i="1"/>
  <c r="K32" i="1" s="1"/>
  <c r="J11" i="1"/>
  <c r="K11" i="1" s="1"/>
  <c r="J28" i="1"/>
  <c r="K28" i="1" s="1"/>
  <c r="J16" i="1"/>
  <c r="K16" i="1" s="1"/>
  <c r="F2" i="1"/>
  <c r="F10" i="1"/>
  <c r="F18" i="1"/>
  <c r="F19" i="1"/>
  <c r="F20" i="1"/>
  <c r="F28" i="1"/>
  <c r="F5" i="1"/>
  <c r="F13" i="1"/>
  <c r="F23" i="1"/>
  <c r="F31" i="1"/>
</calcChain>
</file>

<file path=xl/sharedStrings.xml><?xml version="1.0" encoding="utf-8"?>
<sst xmlns="http://schemas.openxmlformats.org/spreadsheetml/2006/main" count="240" uniqueCount="60">
  <si>
    <t>T©</t>
  </si>
  <si>
    <t>Wt loss %</t>
  </si>
  <si>
    <t>W (mg)</t>
  </si>
  <si>
    <t>DTA</t>
  </si>
  <si>
    <t>T(K)</t>
  </si>
  <si>
    <t>1/T</t>
  </si>
  <si>
    <t>T2</t>
  </si>
  <si>
    <t>α</t>
  </si>
  <si>
    <t>α²</t>
  </si>
  <si>
    <t>α²/T²</t>
  </si>
  <si>
    <t>ln[α²/T²]</t>
  </si>
  <si>
    <t>m</t>
  </si>
  <si>
    <t>c</t>
  </si>
  <si>
    <t>R2</t>
  </si>
  <si>
    <t>Ea</t>
  </si>
  <si>
    <t>(1-α)ln(1-α)+α</t>
  </si>
  <si>
    <t>((1-α)ln(1-α)+α)/T²</t>
  </si>
  <si>
    <t>ln(((1-α)ln(1-α)+α)/T²)</t>
  </si>
  <si>
    <t>0.5*(((1-α)^-2)-1)</t>
  </si>
  <si>
    <t>(0.5*(((1-α)^-2)-1))/T²</t>
  </si>
  <si>
    <t>ln((0.5*(((1-α)^-2)-1))/T²)</t>
  </si>
  <si>
    <t>2*(((1-α)^-0.5)-1)</t>
  </si>
  <si>
    <t>(2*(((1-α)^-0.5)-1))/T²</t>
  </si>
  <si>
    <t>ln((2*(((1-α)^-0.5)-1))/T²)</t>
  </si>
  <si>
    <t>minusln(1-α)</t>
  </si>
  <si>
    <t>minusln(1-α)/T²</t>
  </si>
  <si>
    <t>ln[minusln(1-α)/T²]</t>
  </si>
  <si>
    <t>1-(1-α)½</t>
  </si>
  <si>
    <t>(1-(1-α)½)/T²</t>
  </si>
  <si>
    <t>ln[(1-(1-α)½)/T²]</t>
  </si>
  <si>
    <t>1-(1-α)⅓</t>
  </si>
  <si>
    <t>(1-(1-α)⅓)/T²</t>
  </si>
  <si>
    <t>ln[(1-(1-α)⅓)/T²]</t>
  </si>
  <si>
    <t>(-ln(1-α))⅔</t>
  </si>
  <si>
    <t>(-ln(1-α))⅔/T²</t>
  </si>
  <si>
    <t>ln[(-ln(1-α))⅔/T²]</t>
  </si>
  <si>
    <t>(-ln(1-α))½</t>
  </si>
  <si>
    <t>(-ln(1-α))½/T²</t>
  </si>
  <si>
    <t>ln[(-ln(1-α))½/T²]</t>
  </si>
  <si>
    <t>(-ln(1-α))⅓</t>
  </si>
  <si>
    <t>(-ln(1-α))⅓/T²</t>
  </si>
  <si>
    <t>ln[(-ln(1-α))⅓/T²]</t>
  </si>
  <si>
    <t>(-ln(1-α))¼</t>
  </si>
  <si>
    <t>(-ln(1-α))¼/T²</t>
  </si>
  <si>
    <t>ln[(-ln(1-α))¼/T²]</t>
  </si>
  <si>
    <t>α¼</t>
  </si>
  <si>
    <t>α¼/T²</t>
  </si>
  <si>
    <t>ln[α¼/T²]</t>
  </si>
  <si>
    <t>α⅓</t>
  </si>
  <si>
    <t>α⅓/T²</t>
  </si>
  <si>
    <t>ln[α⅓/T²]</t>
  </si>
  <si>
    <t>α½</t>
  </si>
  <si>
    <t>α½/T²</t>
  </si>
  <si>
    <t>ln[α½/T²]</t>
  </si>
  <si>
    <t>(1-(1-α)⅓)²</t>
  </si>
  <si>
    <t>(1-(1-α)⅓)²/T²</t>
  </si>
  <si>
    <t>ln[(1-(1-α)⅓)²/T²]</t>
  </si>
  <si>
    <t>(1-(⅔α)-(1-α)⅔)</t>
  </si>
  <si>
    <t>(1-(⅔α)-(1-α)⅔)/T²</t>
  </si>
  <si>
    <t>ln[(1-(⅔α)-(1-α)⅔)/T²]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</si>
</sst>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'D4'!$F$9:$F$14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'D4'!$K$9:$K$14</c:f>
              <c:numCache>
                <c:formatCode>General</c:formatCode>
                <c:ptCount val="6"/>
                <c:pt idx="0">
                  <c:v>-18.206019676053149</c:v>
                </c:pt>
                <c:pt idx="1">
                  <c:v>-18.169918208111319</c:v>
                </c:pt>
                <c:pt idx="2">
                  <c:v>-17.91747330215663</c:v>
                </c:pt>
                <c:pt idx="3">
                  <c:v>-17.253982591981789</c:v>
                </c:pt>
                <c:pt idx="4">
                  <c:v>-15.59342854711551</c:v>
                </c:pt>
                <c:pt idx="5">
                  <c:v>-15.261973990531258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8F-4183-93D4-2297B9C715C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'D4'!$F$16:$F$20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'D4'!$K$16:$K$20</c:f>
              <c:numCache>
                <c:formatCode>General</c:formatCode>
                <c:ptCount val="5"/>
                <c:pt idx="0">
                  <c:v>-14.894827582839087</c:v>
                </c:pt>
                <c:pt idx="1">
                  <c:v>-14.713823021272715</c:v>
                </c:pt>
                <c:pt idx="2">
                  <c:v>-14.56182309223178</c:v>
                </c:pt>
                <c:pt idx="3">
                  <c:v>-14.549694141542227</c:v>
                </c:pt>
                <c:pt idx="4">
                  <c:v>-14.621301152739846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8F-4183-93D4-2297B9C71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035538661115632E-2"/>
                  <c:y val="-0.317333918917505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'F3'!$F$9:$F$14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'F3'!$K$9:$K$14</c:f>
              <c:numCache>
                <c:formatCode>General</c:formatCode>
                <c:ptCount val="6"/>
                <c:pt idx="0">
                  <c:v>-15.138708762682477</c:v>
                </c:pt>
                <c:pt idx="1">
                  <c:v>-15.204271058567546</c:v>
                </c:pt>
                <c:pt idx="2">
                  <c:v>-15.149266068028339</c:v>
                </c:pt>
                <c:pt idx="3">
                  <c:v>-14.869970357419955</c:v>
                </c:pt>
                <c:pt idx="4">
                  <c:v>-14.049037012807196</c:v>
                </c:pt>
                <c:pt idx="5">
                  <c:v>-13.911895032640496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E9-4587-91C0-95E54AF9837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'F3'!$F$15:$F$20</c:f>
              <c:numCache>
                <c:formatCode>General</c:formatCode>
                <c:ptCount val="6"/>
                <c:pt idx="0">
                  <c:v>1.5586375014417396E-3</c:v>
                </c:pt>
                <c:pt idx="1">
                  <c:v>1.4798087495172126E-3</c:v>
                </c:pt>
                <c:pt idx="2">
                  <c:v>1.410654106202505E-3</c:v>
                </c:pt>
                <c:pt idx="3">
                  <c:v>1.3477361402184681E-3</c:v>
                </c:pt>
                <c:pt idx="4">
                  <c:v>1.288277958852402E-3</c:v>
                </c:pt>
                <c:pt idx="5">
                  <c:v>1.2341580388735098E-3</c:v>
                </c:pt>
              </c:numCache>
            </c:numRef>
          </c:xVal>
          <c:yVal>
            <c:numRef>
              <c:f>'F3'!$K$15:$K$20</c:f>
              <c:numCache>
                <c:formatCode>General</c:formatCode>
                <c:ptCount val="6"/>
                <c:pt idx="0">
                  <c:v>-13.84765279557068</c:v>
                </c:pt>
                <c:pt idx="1">
                  <c:v>-13.772139388128149</c:v>
                </c:pt>
                <c:pt idx="2">
                  <c:v>-13.678129155135991</c:v>
                </c:pt>
                <c:pt idx="3">
                  <c:v>-13.576187022209364</c:v>
                </c:pt>
                <c:pt idx="4">
                  <c:v>-13.567531671142831</c:v>
                </c:pt>
                <c:pt idx="5">
                  <c:v>-13.637897095491031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E9-4587-91C0-95E54AF9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4546836817811564E-2"/>
                  <c:y val="9.136786188579017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'F2'!$F$9:$F$14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'F2'!$K$9:$K$14</c:f>
              <c:numCache>
                <c:formatCode>General</c:formatCode>
                <c:ptCount val="6"/>
                <c:pt idx="0">
                  <c:v>-14.744455832285302</c:v>
                </c:pt>
                <c:pt idx="1">
                  <c:v>-14.811396778802212</c:v>
                </c:pt>
                <c:pt idx="2">
                  <c:v>-14.759561345037875</c:v>
                </c:pt>
                <c:pt idx="3">
                  <c:v>-14.488953293017042</c:v>
                </c:pt>
                <c:pt idx="4">
                  <c:v>-13.712580651366771</c:v>
                </c:pt>
                <c:pt idx="5">
                  <c:v>-13.598411279506683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18-478E-8DBD-E23326899C2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'F2'!$F$15:$F$20</c:f>
              <c:numCache>
                <c:formatCode>General</c:formatCode>
                <c:ptCount val="6"/>
                <c:pt idx="0">
                  <c:v>1.5586375014417396E-3</c:v>
                </c:pt>
                <c:pt idx="1">
                  <c:v>1.4798087495172126E-3</c:v>
                </c:pt>
                <c:pt idx="2">
                  <c:v>1.410654106202505E-3</c:v>
                </c:pt>
                <c:pt idx="3">
                  <c:v>1.3477361402184681E-3</c:v>
                </c:pt>
                <c:pt idx="4">
                  <c:v>1.288277958852402E-3</c:v>
                </c:pt>
                <c:pt idx="5">
                  <c:v>1.2341580388735098E-3</c:v>
                </c:pt>
              </c:numCache>
            </c:numRef>
          </c:xVal>
          <c:yVal>
            <c:numRef>
              <c:f>'F2'!$K$15:$K$20</c:f>
              <c:numCache>
                <c:formatCode>General</c:formatCode>
                <c:ptCount val="6"/>
                <c:pt idx="0">
                  <c:v>-13.555274907138802</c:v>
                </c:pt>
                <c:pt idx="1">
                  <c:v>-13.506452954029616</c:v>
                </c:pt>
                <c:pt idx="2">
                  <c:v>-13.449283339685387</c:v>
                </c:pt>
                <c:pt idx="3">
                  <c:v>-13.39839589371153</c:v>
                </c:pt>
                <c:pt idx="4">
                  <c:v>-13.423805418056485</c:v>
                </c:pt>
                <c:pt idx="5">
                  <c:v>-13.500157325288127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18-478E-8DBD-E23326899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963586448245694E-2"/>
                  <c:y val="-0.2905631019230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'F1'!$F$9:$F$14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'F1'!$K$9:$K$14</c:f>
              <c:numCache>
                <c:formatCode>General</c:formatCode>
                <c:ptCount val="6"/>
                <c:pt idx="0">
                  <c:v>-14.014592263785952</c:v>
                </c:pt>
                <c:pt idx="1">
                  <c:v>-14.077368941882598</c:v>
                </c:pt>
                <c:pt idx="2">
                  <c:v>-14.015944326769571</c:v>
                </c:pt>
                <c:pt idx="3">
                  <c:v>-13.718939962410063</c:v>
                </c:pt>
                <c:pt idx="4">
                  <c:v>-12.804302717316556</c:v>
                </c:pt>
                <c:pt idx="5">
                  <c:v>-12.616688416952167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18-4BD4-9073-CCFDF7A54A7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'F1'!$F$16:$F$20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'F1'!$K$16:$K$20</c:f>
              <c:numCache>
                <c:formatCode>General</c:formatCode>
                <c:ptCount val="5"/>
                <c:pt idx="0">
                  <c:v>-12.36597201395587</c:v>
                </c:pt>
                <c:pt idx="1">
                  <c:v>-12.179456173688514</c:v>
                </c:pt>
                <c:pt idx="2">
                  <c:v>-11.935072643968008</c:v>
                </c:pt>
                <c:pt idx="3">
                  <c:v>-11.818004657317697</c:v>
                </c:pt>
                <c:pt idx="4">
                  <c:v>-11.867803948710167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18-4BD4-9073-CCFDF7A54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963586448245694E-2"/>
                  <c:y val="-0.2905631019230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'R4'!$F$9:$F$14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'R4'!$K$9:$K$14</c:f>
              <c:numCache>
                <c:formatCode>General</c:formatCode>
                <c:ptCount val="6"/>
                <c:pt idx="0">
                  <c:v>-13.977420947135183</c:v>
                </c:pt>
                <c:pt idx="1">
                  <c:v>-14.035923518806307</c:v>
                </c:pt>
                <c:pt idx="2">
                  <c:v>-13.964610905002925</c:v>
                </c:pt>
                <c:pt idx="3">
                  <c:v>-13.640052625156812</c:v>
                </c:pt>
                <c:pt idx="4">
                  <c:v>-12.572558104094568</c:v>
                </c:pt>
                <c:pt idx="5">
                  <c:v>-12.297417158922206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76-4AD4-A08D-344AA14CA43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'R4'!$F$16:$F$20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'R4'!$K$16:$K$20</c:f>
              <c:numCache>
                <c:formatCode>General</c:formatCode>
                <c:ptCount val="5"/>
                <c:pt idx="0">
                  <c:v>-11.840367218434217</c:v>
                </c:pt>
                <c:pt idx="1">
                  <c:v>-11.465932346908129</c:v>
                </c:pt>
                <c:pt idx="2">
                  <c:v>-10.900469562424245</c:v>
                </c:pt>
                <c:pt idx="3">
                  <c:v>-10.510128255185586</c:v>
                </c:pt>
                <c:pt idx="4">
                  <c:v>-10.505002909464393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76-4AD4-A08D-344AA14CA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963586448245694E-2"/>
                  <c:y val="-0.2905631019230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'R3'!$F$9:$F$14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'R3'!$K$9:$K$14</c:f>
              <c:numCache>
                <c:formatCode>General</c:formatCode>
                <c:ptCount val="6"/>
                <c:pt idx="0">
                  <c:v>-13.863179905009273</c:v>
                </c:pt>
                <c:pt idx="1">
                  <c:v>-13.908202470260742</c:v>
                </c:pt>
                <c:pt idx="2">
                  <c:v>-13.805438061273891</c:v>
                </c:pt>
                <c:pt idx="3">
                  <c:v>-13.391312213642205</c:v>
                </c:pt>
                <c:pt idx="4">
                  <c:v>-11.780795403939166</c:v>
                </c:pt>
                <c:pt idx="5">
                  <c:v>-11.165784655953162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14-4C17-88FC-6C71C7664D6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'R3'!$F$16:$F$20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'R3'!$K$16:$K$20</c:f>
              <c:numCache>
                <c:formatCode>General</c:formatCode>
                <c:ptCount val="5"/>
                <c:pt idx="0">
                  <c:v>-9.8536984700023336</c:v>
                </c:pt>
                <c:pt idx="1">
                  <c:v>-8.6654890263957682</c:v>
                </c:pt>
                <c:pt idx="2">
                  <c:v>-6.6934213498584114</c:v>
                </c:pt>
                <c:pt idx="3">
                  <c:v>-5.1200638464997086</c:v>
                </c:pt>
                <c:pt idx="4">
                  <c:v>-4.8799510585373822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14-4C17-88FC-6C71C7664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0453736386399979E-2"/>
                  <c:y val="-0.15885518294276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'R2'!$F$9:$F$14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'R2'!$K$9:$K$14</c:f>
              <c:numCache>
                <c:formatCode>General</c:formatCode>
                <c:ptCount val="6"/>
                <c:pt idx="0">
                  <c:v>-16.717707501736172</c:v>
                </c:pt>
                <c:pt idx="1">
                  <c:v>-16.68344586955736</c:v>
                </c:pt>
                <c:pt idx="2">
                  <c:v>-16.43523333539715</c:v>
                </c:pt>
                <c:pt idx="3">
                  <c:v>-15.783360000718728</c:v>
                </c:pt>
                <c:pt idx="4">
                  <c:v>-14.182599659183133</c:v>
                </c:pt>
                <c:pt idx="5">
                  <c:v>-13.88191908367342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79-4AB2-A79C-243D7EC98E9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'R2'!$F$16:$F$20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'R2'!$K$16:$K$20</c:f>
              <c:numCache>
                <c:formatCode>General</c:formatCode>
                <c:ptCount val="5"/>
                <c:pt idx="0">
                  <c:v>-13.57788464198711</c:v>
                </c:pt>
                <c:pt idx="1">
                  <c:v>-13.443747488071073</c:v>
                </c:pt>
                <c:pt idx="2">
                  <c:v>-13.351906237072303</c:v>
                </c:pt>
                <c:pt idx="3">
                  <c:v>-13.375159782966531</c:v>
                </c:pt>
                <c:pt idx="4">
                  <c:v>-13.452472875987594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79-4AB2-A79C-243D7EC98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0453736386399979E-2"/>
                  <c:y val="-0.15885518294276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'R1'!$F$9:$F$14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'R1'!$K$9:$K$14</c:f>
              <c:numCache>
                <c:formatCode>General</c:formatCode>
                <c:ptCount val="6"/>
                <c:pt idx="0">
                  <c:v>-16.072609869721944</c:v>
                </c:pt>
                <c:pt idx="1">
                  <c:v>-16.043682574839568</c:v>
                </c:pt>
                <c:pt idx="2">
                  <c:v>-15.807663380238088</c:v>
                </c:pt>
                <c:pt idx="3">
                  <c:v>-15.188700633614989</c:v>
                </c:pt>
                <c:pt idx="4">
                  <c:v>-13.744253516706269</c:v>
                </c:pt>
                <c:pt idx="5">
                  <c:v>-13.515390183538212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2D-49D4-982D-739213EBD38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'R1'!$F$16:$F$20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'R1'!$K$16:$K$20</c:f>
              <c:numCache>
                <c:formatCode>General</c:formatCode>
                <c:ptCount val="5"/>
                <c:pt idx="0">
                  <c:v>-13.339997218572259</c:v>
                </c:pt>
                <c:pt idx="1">
                  <c:v>-13.284934035200607</c:v>
                </c:pt>
                <c:pt idx="2">
                  <c:v>-13.273531589790446</c:v>
                </c:pt>
                <c:pt idx="3">
                  <c:v>-13.332604569757311</c:v>
                </c:pt>
                <c:pt idx="4">
                  <c:v>-13.414856615726075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22D-49D4-982D-739213EBD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'D3'!$F$9:$F$14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'D3'!$K$9:$K$14</c:f>
              <c:numCache>
                <c:formatCode>General</c:formatCode>
                <c:ptCount val="6"/>
                <c:pt idx="0">
                  <c:v>-18.174886924912919</c:v>
                </c:pt>
                <c:pt idx="1">
                  <c:v>-18.135093333612868</c:v>
                </c:pt>
                <c:pt idx="2">
                  <c:v>-17.874153785686918</c:v>
                </c:pt>
                <c:pt idx="3">
                  <c:v>-17.187334303064137</c:v>
                </c:pt>
                <c:pt idx="4">
                  <c:v>-15.40609967265725</c:v>
                </c:pt>
                <c:pt idx="5">
                  <c:v>-15.01178663985824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3E-447F-8883-28F7EC76ABA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'D3'!$F$16:$F$20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'D3'!$K$16:$K$20</c:f>
              <c:numCache>
                <c:formatCode>General</c:formatCode>
                <c:ptCount val="5"/>
                <c:pt idx="0">
                  <c:v>-14.512593930545611</c:v>
                </c:pt>
                <c:pt idx="1">
                  <c:v>-14.228854756162768</c:v>
                </c:pt>
                <c:pt idx="2">
                  <c:v>-13.93371598975949</c:v>
                </c:pt>
                <c:pt idx="3">
                  <c:v>-13.826165606244784</c:v>
                </c:pt>
                <c:pt idx="4">
                  <c:v>-13.881061608383405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3E-447F-8883-28F7EC76A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'P2'!$K$9:$K$14</c:f>
              <c:numCache>
                <c:formatCode>General</c:formatCode>
                <c:ptCount val="6"/>
                <c:pt idx="0">
                  <c:v>-13.095050417769514</c:v>
                </c:pt>
                <c:pt idx="1">
                  <c:v>-13.216007231351558</c:v>
                </c:pt>
                <c:pt idx="2">
                  <c:v>-13.270199607836844</c:v>
                </c:pt>
                <c:pt idx="3">
                  <c:v>-13.211629967235577</c:v>
                </c:pt>
                <c:pt idx="4">
                  <c:v>-12.955044143894424</c:v>
                </c:pt>
                <c:pt idx="5">
                  <c:v>-12.987850114951618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8D-480B-AD4A-BC464904ED3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'P2'!$K$16:$K$20</c:f>
              <c:numCache>
                <c:formatCode>General</c:formatCode>
                <c:ptCount val="5"/>
                <c:pt idx="0">
                  <c:v>-13.10876293892608</c:v>
                </c:pt>
                <c:pt idx="1">
                  <c:v>-13.166786174382064</c:v>
                </c:pt>
                <c:pt idx="2">
                  <c:v>-13.232376438442039</c:v>
                </c:pt>
                <c:pt idx="3">
                  <c:v>-13.314824444469984</c:v>
                </c:pt>
                <c:pt idx="4">
                  <c:v>-13.399763590880511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8D-480B-AD4A-BC464904E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'P3'!$K$9:$K$14</c:f>
              <c:numCache>
                <c:formatCode>General</c:formatCode>
                <c:ptCount val="6"/>
                <c:pt idx="0">
                  <c:v>-12.763548798785477</c:v>
                </c:pt>
                <c:pt idx="1">
                  <c:v>-12.901192709776559</c:v>
                </c:pt>
                <c:pt idx="2">
                  <c:v>-12.98769530784284</c:v>
                </c:pt>
                <c:pt idx="3">
                  <c:v>-12.991516099712003</c:v>
                </c:pt>
                <c:pt idx="4">
                  <c:v>-12.867178833721372</c:v>
                </c:pt>
                <c:pt idx="5">
                  <c:v>-12.929117320648977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CB-425C-B492-8A619957778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'P3'!$K$16:$K$20</c:f>
              <c:numCache>
                <c:formatCode>General</c:formatCode>
                <c:ptCount val="5"/>
                <c:pt idx="0">
                  <c:v>-13.08301885579214</c:v>
                </c:pt>
                <c:pt idx="1">
                  <c:v>-13.153632379210933</c:v>
                </c:pt>
                <c:pt idx="2">
                  <c:v>-13.227794498258584</c:v>
                </c:pt>
                <c:pt idx="3">
                  <c:v>-13.312844923854662</c:v>
                </c:pt>
                <c:pt idx="4">
                  <c:v>-13.39808323411437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CB-425C-B492-8A6199577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'P4'!$K$9:$K$14</c:f>
              <c:numCache>
                <c:formatCode>General</c:formatCode>
                <c:ptCount val="6"/>
                <c:pt idx="0">
                  <c:v>-12.598790509110774</c:v>
                </c:pt>
                <c:pt idx="1">
                  <c:v>-12.744728007436889</c:v>
                </c:pt>
                <c:pt idx="2">
                  <c:v>-12.847288979103304</c:v>
                </c:pt>
                <c:pt idx="3">
                  <c:v>-12.882118189505675</c:v>
                </c:pt>
                <c:pt idx="4">
                  <c:v>-12.823509248425784</c:v>
                </c:pt>
                <c:pt idx="5">
                  <c:v>-12.899926770187186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FD-443A-A5A5-8A39C76C417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'P4'!$K$16:$K$20</c:f>
              <c:numCache>
                <c:formatCode>General</c:formatCode>
                <c:ptCount val="5"/>
                <c:pt idx="0">
                  <c:v>-13.070223892318385</c:v>
                </c:pt>
                <c:pt idx="1">
                  <c:v>-13.14709486424564</c:v>
                </c:pt>
                <c:pt idx="2">
                  <c:v>-13.225517246550638</c:v>
                </c:pt>
                <c:pt idx="3">
                  <c:v>-13.31186109025543</c:v>
                </c:pt>
                <c:pt idx="4">
                  <c:v>-13.397248086739582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FD-443A-A5A5-8A39C76C4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4785651793526"/>
                  <c:y val="0.339207579132289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'A4'!$F$9:$F$14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'A4'!$K$9:$K$14</c:f>
              <c:numCache>
                <c:formatCode>General</c:formatCode>
                <c:ptCount val="6"/>
                <c:pt idx="0">
                  <c:v>-12.580546016285515</c:v>
                </c:pt>
                <c:pt idx="1">
                  <c:v>-12.724428823112316</c:v>
                </c:pt>
                <c:pt idx="2">
                  <c:v>-12.822269844469716</c:v>
                </c:pt>
                <c:pt idx="3">
                  <c:v>-12.844189799434346</c:v>
                </c:pt>
                <c:pt idx="4">
                  <c:v>-12.720056444046996</c:v>
                </c:pt>
                <c:pt idx="5">
                  <c:v>-12.763174673305107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03-448A-97FA-135C06E39A6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'A4'!$F$16:$F$20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'A4'!$K$16:$K$20</c:f>
              <c:numCache>
                <c:formatCode>General</c:formatCode>
                <c:ptCount val="5"/>
                <c:pt idx="0">
                  <c:v>-12.865256637771983</c:v>
                </c:pt>
                <c:pt idx="1">
                  <c:v>-12.890416709004041</c:v>
                </c:pt>
                <c:pt idx="2">
                  <c:v>-12.897761701986429</c:v>
                </c:pt>
                <c:pt idx="3">
                  <c:v>-12.936174466360081</c:v>
                </c:pt>
                <c:pt idx="4">
                  <c:v>-13.013000424126533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03-448A-97FA-135C06E39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081057109240656"/>
                  <c:y val="0.221726427622841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'A3'!$F$9:$F$14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'A3'!$K$9:$K$14</c:f>
              <c:numCache>
                <c:formatCode>General</c:formatCode>
                <c:ptCount val="6"/>
                <c:pt idx="0">
                  <c:v>-12.73924713434223</c:v>
                </c:pt>
                <c:pt idx="1">
                  <c:v>-12.874154196256226</c:v>
                </c:pt>
                <c:pt idx="2">
                  <c:v>-12.9543698205109</c:v>
                </c:pt>
                <c:pt idx="3">
                  <c:v>-12.940995484136993</c:v>
                </c:pt>
                <c:pt idx="4">
                  <c:v>-12.729379698288827</c:v>
                </c:pt>
                <c:pt idx="5">
                  <c:v>-12.746963527602048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E4-4B2C-BBED-373ACE56136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'A3'!$F$16:$F$20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'A3'!$K$16:$K$20</c:f>
              <c:numCache>
                <c:formatCode>General</c:formatCode>
                <c:ptCount val="5"/>
                <c:pt idx="0">
                  <c:v>-12.810002472736334</c:v>
                </c:pt>
                <c:pt idx="1">
                  <c:v>-12.811737076429122</c:v>
                </c:pt>
                <c:pt idx="2">
                  <c:v>-12.791224112899057</c:v>
                </c:pt>
                <c:pt idx="3">
                  <c:v>-12.812430340826058</c:v>
                </c:pt>
                <c:pt idx="4">
                  <c:v>-12.886265347513788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4E4-4B2C-BBED-373ACE561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035538661115632E-2"/>
                  <c:y val="-0.317333918917505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'A2'!$F$9:$F$14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'A2'!$K$9:$K$14</c:f>
              <c:numCache>
                <c:formatCode>General</c:formatCode>
                <c:ptCount val="6"/>
                <c:pt idx="0">
                  <c:v>-13.058561432118994</c:v>
                </c:pt>
                <c:pt idx="1">
                  <c:v>-13.17540886270241</c:v>
                </c:pt>
                <c:pt idx="2">
                  <c:v>-13.220161338569667</c:v>
                </c:pt>
                <c:pt idx="3">
                  <c:v>-13.135773187092919</c:v>
                </c:pt>
                <c:pt idx="4">
                  <c:v>-12.748138535136849</c:v>
                </c:pt>
                <c:pt idx="5">
                  <c:v>-12.71434592118746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D2-43BC-A16B-B0CFBBDE15D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'A2'!$F$16:$F$20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'A2'!$K$16:$K$20</c:f>
              <c:numCache>
                <c:formatCode>General</c:formatCode>
                <c:ptCount val="5"/>
                <c:pt idx="0">
                  <c:v>-12.698828429833279</c:v>
                </c:pt>
                <c:pt idx="1">
                  <c:v>-12.653429863898864</c:v>
                </c:pt>
                <c:pt idx="2">
                  <c:v>-12.576865349313623</c:v>
                </c:pt>
                <c:pt idx="3">
                  <c:v>-12.563451196679287</c:v>
                </c:pt>
                <c:pt idx="4">
                  <c:v>-12.631268265654411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D2-43BC-A16B-B0CFBBDE1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035538661115632E-2"/>
                  <c:y val="-0.317333918917505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'A1'!$F$9:$F$14</c:f>
              <c:numCache>
                <c:formatCode>General</c:formatCode>
                <c:ptCount val="6"/>
                <c:pt idx="0">
                  <c:v>2.3548804898151422E-3</c:v>
                </c:pt>
                <c:pt idx="1">
                  <c:v>2.1619938772333399E-3</c:v>
                </c:pt>
                <c:pt idx="2">
                  <c:v>2.0048437023849623E-3</c:v>
                </c:pt>
                <c:pt idx="3">
                  <c:v>1.8803389875126689E-3</c:v>
                </c:pt>
                <c:pt idx="4">
                  <c:v>1.7537706068046297E-3</c:v>
                </c:pt>
                <c:pt idx="5">
                  <c:v>1.6516149490972273E-3</c:v>
                </c:pt>
              </c:numCache>
            </c:numRef>
          </c:xVal>
          <c:yVal>
            <c:numRef>
              <c:f>'A1'!$K$9:$K$14</c:f>
              <c:numCache>
                <c:formatCode>General</c:formatCode>
                <c:ptCount val="6"/>
                <c:pt idx="0">
                  <c:v>-13.377875729895758</c:v>
                </c:pt>
                <c:pt idx="1">
                  <c:v>-13.476663529148594</c:v>
                </c:pt>
                <c:pt idx="2">
                  <c:v>-13.485952856628435</c:v>
                </c:pt>
                <c:pt idx="3">
                  <c:v>-13.330550890048846</c:v>
                </c:pt>
                <c:pt idx="4">
                  <c:v>-12.766897371984872</c:v>
                </c:pt>
                <c:pt idx="5">
                  <c:v>-12.681728314772872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DF-468B-B44C-22DC9D70349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'A1'!$F$16:$F$20</c:f>
              <c:numCache>
                <c:formatCode>General</c:formatCode>
                <c:ptCount val="5"/>
                <c:pt idx="0">
                  <c:v>1.4798087495172126E-3</c:v>
                </c:pt>
                <c:pt idx="1">
                  <c:v>1.410654106202505E-3</c:v>
                </c:pt>
                <c:pt idx="2">
                  <c:v>1.3477361402184681E-3</c:v>
                </c:pt>
                <c:pt idx="3">
                  <c:v>1.288277958852402E-3</c:v>
                </c:pt>
                <c:pt idx="4">
                  <c:v>1.2341580388735098E-3</c:v>
                </c:pt>
              </c:numCache>
            </c:numRef>
          </c:xVal>
          <c:yVal>
            <c:numRef>
              <c:f>'A1'!$K$16:$K$20</c:f>
              <c:numCache>
                <c:formatCode>General</c:formatCode>
                <c:ptCount val="5"/>
                <c:pt idx="0">
                  <c:v>-12.587654386930224</c:v>
                </c:pt>
                <c:pt idx="1">
                  <c:v>-12.495122651368607</c:v>
                </c:pt>
                <c:pt idx="2">
                  <c:v>-12.362506585728188</c:v>
                </c:pt>
                <c:pt idx="3">
                  <c:v>-12.314472052532516</c:v>
                </c:pt>
                <c:pt idx="4">
                  <c:v>-12.376271183795033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DF-468B-B44C-22DC9D703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79669A-9E98-4AC6-BA14-36B7BA458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6D9E15-4592-498A-9526-3EE864EF0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4ABCC-8420-4F22-89D5-9A6125BCC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5D59B8-24D2-41D2-A148-ABDFE8D6E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D24B4D-5207-4B12-AE73-E942640C0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40C70B-B13D-4C5B-A8EB-A6CD47ADC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0E5415-705A-4C5E-BF4D-E634C3676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7C69E9-FCE9-4081-8E2C-A466C3CC5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2D031-8E40-4A26-90CA-D5A34E7254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DFD54-C5E5-4723-A033-1556781318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EC6176-0AFE-4201-A840-8CA15CC4E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7D591-E1E0-4542-85EB-78546D2E7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8C7613-D277-4BEC-9D2C-4217FE244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B31603-77BC-4DDD-95C9-58AECCE7B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CD93FA-E862-48D6-A49C-BFA538842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A5EE3B-687D-4D3D-982B-3E9F6566E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2D5F-219A-4CBF-872C-B3F91F926DA3}">
  <dimension ref="A1:P35"/>
  <sheetViews>
    <sheetView topLeftCell="F1" workbookViewId="0">
      <selection activeCell="S7" sqref="S7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57</v>
      </c>
      <c r="J1" s="1" t="s">
        <v>58</v>
      </c>
      <c r="K1" t="s">
        <v>59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(1-(0.667*H2)-((1-H2)^0.667))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(1-(0.667*H3)-((1-H3)^0.667))</f>
        <v>3.7772803086222329E-4</v>
      </c>
      <c r="J3">
        <f t="shared" ref="J3:J35" si="5">I3/G3</f>
        <v>4.0330263428745932E-9</v>
      </c>
      <c r="K3">
        <f t="shared" ref="K3:K35" si="6">LN(J3)</f>
        <v>-19.32874878924547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2.8010620222307381E-4</v>
      </c>
      <c r="J4">
        <f t="shared" si="5"/>
        <v>2.772084258383535E-9</v>
      </c>
      <c r="K4">
        <f t="shared" si="6"/>
        <v>-19.703666359838454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1.26043313215074E-3</v>
      </c>
      <c r="J5">
        <f t="shared" si="5"/>
        <v>1.0048106991356194E-8</v>
      </c>
      <c r="K5">
        <f t="shared" si="6"/>
        <v>-18.415881579252158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2.0568555303193126E-3</v>
      </c>
      <c r="J6">
        <f t="shared" si="5"/>
        <v>1.4333786069014387E-8</v>
      </c>
      <c r="K6">
        <f t="shared" si="6"/>
        <v>-18.060646424209487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2.1826777194841052E-3</v>
      </c>
      <c r="J7">
        <f t="shared" si="5"/>
        <v>1.4428680897780419E-8</v>
      </c>
      <c r="K7">
        <f t="shared" si="6"/>
        <v>-18.054047882214366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1.9998254209123711E-3</v>
      </c>
      <c r="J8">
        <f t="shared" si="5"/>
        <v>1.2687116828449184E-8</v>
      </c>
      <c r="K8">
        <f t="shared" si="6"/>
        <v>-18.182678781313822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2.2350558205271875E-3</v>
      </c>
      <c r="J9">
        <f t="shared" si="5"/>
        <v>1.2394417391751438E-8</v>
      </c>
      <c r="K9">
        <f t="shared" si="6"/>
        <v>-18.206019676053149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2.7491337289347051E-3</v>
      </c>
      <c r="J10">
        <f t="shared" si="5"/>
        <v>1.2850049054889767E-8</v>
      </c>
      <c r="K10">
        <f t="shared" si="6"/>
        <v>-18.169918208111319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4.1150884449180358E-3</v>
      </c>
      <c r="J11">
        <f t="shared" si="5"/>
        <v>1.6540179380485356E-8</v>
      </c>
      <c r="K11">
        <f t="shared" si="6"/>
        <v>-17.91747330215663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9.0827689700758718E-3</v>
      </c>
      <c r="J12">
        <f t="shared" si="5"/>
        <v>3.2113716525742691E-8</v>
      </c>
      <c r="K12">
        <f t="shared" si="6"/>
        <v>-17.253982591981789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5.4943263761305539E-2</v>
      </c>
      <c r="J13">
        <f t="shared" si="5"/>
        <v>1.6898961947823859E-7</v>
      </c>
      <c r="K13">
        <f t="shared" si="6"/>
        <v>-15.59342854711551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8.6296126579109123E-2</v>
      </c>
      <c r="J14">
        <f t="shared" si="5"/>
        <v>2.3540133038780449E-7</v>
      </c>
      <c r="K14">
        <f t="shared" si="6"/>
        <v>-15.261973990531258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0.11673723370316746</v>
      </c>
      <c r="J15">
        <f t="shared" si="5"/>
        <v>2.8359569919593845E-7</v>
      </c>
      <c r="K15">
        <f t="shared" si="6"/>
        <v>-15.075716207438907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0.15518416018140352</v>
      </c>
      <c r="J16">
        <f t="shared" si="5"/>
        <v>3.3982754016263336E-7</v>
      </c>
      <c r="K16">
        <f t="shared" si="6"/>
        <v>-14.894827582839087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0.20465708282990205</v>
      </c>
      <c r="J17">
        <f t="shared" si="5"/>
        <v>4.0725634019535806E-7</v>
      </c>
      <c r="K17">
        <f t="shared" si="6"/>
        <v>-14.713823021272715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0.26101822733311847</v>
      </c>
      <c r="J18">
        <f t="shared" si="5"/>
        <v>4.7411160364778776E-7</v>
      </c>
      <c r="K18">
        <f t="shared" si="6"/>
        <v>-14.56182309223178</v>
      </c>
      <c r="M18">
        <v>4546.1000000000004</v>
      </c>
      <c r="N18">
        <v>8.1209000000000007</v>
      </c>
      <c r="O18">
        <v>0.81</v>
      </c>
      <c r="P18">
        <f>0.008314*M18</f>
        <v>37.796275400000006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0.2891538425041878</v>
      </c>
      <c r="J19">
        <f t="shared" si="5"/>
        <v>4.7989709495333081E-7</v>
      </c>
      <c r="K19">
        <f t="shared" si="6"/>
        <v>-14.549694141542227</v>
      </c>
      <c r="M19">
        <v>1196.9000000000001</v>
      </c>
      <c r="N19">
        <v>13.05</v>
      </c>
      <c r="O19">
        <v>0.66</v>
      </c>
      <c r="P19">
        <f>0.008314*M19</f>
        <v>9.9510266000000005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0.29329728195971105</v>
      </c>
      <c r="J20">
        <f t="shared" si="5"/>
        <v>4.4673460086752404E-7</v>
      </c>
      <c r="K20">
        <f t="shared" si="6"/>
        <v>-14.621301152739846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0.29393717472921654</v>
      </c>
      <c r="J21">
        <f t="shared" si="5"/>
        <v>4.1295048260825447E-7</v>
      </c>
      <c r="K21">
        <f t="shared" si="6"/>
        <v>-14.699938148005891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0.29568461501049292</v>
      </c>
      <c r="J22">
        <f t="shared" si="5"/>
        <v>3.844382308989286E-7</v>
      </c>
      <c r="K22">
        <f t="shared" si="6"/>
        <v>-14.771482708763104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0.29827210365575552</v>
      </c>
      <c r="J23">
        <f t="shared" si="5"/>
        <v>3.599724923255992E-7</v>
      </c>
      <c r="K23">
        <f t="shared" si="6"/>
        <v>-14.837238218622334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0.30331941266428547</v>
      </c>
      <c r="J24">
        <f t="shared" si="5"/>
        <v>3.399732791582E-7</v>
      </c>
      <c r="K24">
        <f t="shared" si="6"/>
        <v>-14.894398813135792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0.31245314972171301</v>
      </c>
      <c r="J25">
        <f t="shared" si="5"/>
        <v>3.2665576190407248E-7</v>
      </c>
      <c r="K25">
        <f t="shared" si="6"/>
        <v>-14.934358936433402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0.31043435799630509</v>
      </c>
      <c r="J26">
        <f t="shared" si="5"/>
        <v>3.0372607371200285E-7</v>
      </c>
      <c r="K26">
        <f t="shared" si="6"/>
        <v>-15.007139615066565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0.31284147934178291</v>
      </c>
      <c r="J27">
        <f t="shared" si="5"/>
        <v>2.8655124829877293E-7</v>
      </c>
      <c r="K27">
        <f t="shared" si="6"/>
        <v>-15.065348439654636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0.3117767010962002</v>
      </c>
      <c r="J28">
        <f t="shared" si="5"/>
        <v>2.6822433249008712E-7</v>
      </c>
      <c r="K28">
        <f t="shared" si="6"/>
        <v>-15.131442145046002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0.31222087299701934</v>
      </c>
      <c r="J29">
        <f t="shared" si="5"/>
        <v>2.5209333058446034E-7</v>
      </c>
      <c r="K29">
        <f t="shared" si="6"/>
        <v>-15.19346645853898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0.31441285221978471</v>
      </c>
      <c r="J30">
        <f t="shared" si="5"/>
        <v>2.3908367147134151E-7</v>
      </c>
      <c r="K30">
        <f t="shared" si="6"/>
        <v>-15.246452256443799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0.31742331683282343</v>
      </c>
      <c r="J31">
        <f t="shared" si="5"/>
        <v>2.2702899906697766E-7</v>
      </c>
      <c r="K31">
        <f t="shared" si="6"/>
        <v>-15.298188078430508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0.32121191245382558</v>
      </c>
      <c r="J32">
        <f t="shared" si="5"/>
        <v>2.172384204955721E-7</v>
      </c>
      <c r="K32">
        <f t="shared" si="6"/>
        <v>-15.342270374587031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0.3241209110395582</v>
      </c>
      <c r="J33">
        <f t="shared" si="5"/>
        <v>2.0759080583122001E-7</v>
      </c>
      <c r="K33">
        <f t="shared" si="6"/>
        <v>-15.387696974538981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0.3226885305827098</v>
      </c>
      <c r="J34">
        <f t="shared" si="5"/>
        <v>2.0012306754402674E-7</v>
      </c>
      <c r="K34">
        <f t="shared" si="6"/>
        <v>-15.424333321920868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0.33298595334992781</v>
      </c>
      <c r="J35">
        <f t="shared" si="5"/>
        <v>2.058680521104603E-7</v>
      </c>
      <c r="K35">
        <f t="shared" si="6"/>
        <v>-15.396030397115426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976DC-431C-4195-BFD2-F15A9FA5556B}">
  <dimension ref="A1:P35"/>
  <sheetViews>
    <sheetView topLeftCell="F1" workbookViewId="0">
      <selection activeCell="M19" sqref="M19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30</v>
      </c>
      <c r="J1" s="1" t="s">
        <v>31</v>
      </c>
      <c r="K1" t="s">
        <v>32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1-((1-H2)^0.333)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1-((1-H3)^0.333)</f>
        <v>1.9548837610735115E-2</v>
      </c>
      <c r="J3">
        <f t="shared" ref="J3:J35" si="5">I3/G3</f>
        <v>2.0872418940343262E-7</v>
      </c>
      <c r="K3">
        <f t="shared" ref="K3:K35" si="6">LN(J3)</f>
        <v>-15.382252124436315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1.6818660771100058E-2</v>
      </c>
      <c r="J4">
        <f t="shared" si="5"/>
        <v>1.6644667058649869E-7</v>
      </c>
      <c r="K4">
        <f t="shared" si="6"/>
        <v>-15.608590875609666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3.590968327751487E-2</v>
      </c>
      <c r="J5">
        <f t="shared" si="5"/>
        <v>2.8627011651343308E-7</v>
      </c>
      <c r="K5">
        <f t="shared" si="6"/>
        <v>-15.066330008517745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4.603251017397525E-2</v>
      </c>
      <c r="J6">
        <f t="shared" si="5"/>
        <v>3.2079071345913002E-7</v>
      </c>
      <c r="K6">
        <f t="shared" si="6"/>
        <v>-14.952476909443099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4.7442646186591553E-2</v>
      </c>
      <c r="J7">
        <f t="shared" si="5"/>
        <v>3.1362156522788181E-7</v>
      </c>
      <c r="K7">
        <f t="shared" si="6"/>
        <v>-14.975078784163935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4.5379638399884348E-2</v>
      </c>
      <c r="J8">
        <f t="shared" si="5"/>
        <v>2.8789351709983053E-7</v>
      </c>
      <c r="K8">
        <f t="shared" si="6"/>
        <v>-15.060675157470557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4.801805647586288E-2</v>
      </c>
      <c r="J9">
        <f t="shared" si="5"/>
        <v>2.6628231332591816E-7</v>
      </c>
      <c r="K9">
        <f t="shared" si="6"/>
        <v>-15.138708762682477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5.3353149140125788E-2</v>
      </c>
      <c r="J10">
        <f t="shared" si="5"/>
        <v>2.4938422473508918E-7</v>
      </c>
      <c r="K10">
        <f t="shared" si="6"/>
        <v>-15.204271058567546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6.5553562812333488E-2</v>
      </c>
      <c r="J11">
        <f t="shared" si="5"/>
        <v>2.6348587702530083E-7</v>
      </c>
      <c r="K11">
        <f t="shared" si="6"/>
        <v>-15.149266068028339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9.8532981858861723E-2</v>
      </c>
      <c r="J12">
        <f t="shared" si="5"/>
        <v>3.4838057185827557E-7</v>
      </c>
      <c r="K12">
        <f t="shared" si="6"/>
        <v>-14.869970357419955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0.25741578527389575</v>
      </c>
      <c r="J13">
        <f t="shared" si="5"/>
        <v>7.9173665019447637E-7</v>
      </c>
      <c r="K13">
        <f t="shared" si="6"/>
        <v>-14.049037012807196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0.33290716647649543</v>
      </c>
      <c r="J14">
        <f t="shared" si="5"/>
        <v>9.081148017965924E-7</v>
      </c>
      <c r="K14">
        <f t="shared" si="6"/>
        <v>-13.911895032640496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0.39861217636505908</v>
      </c>
      <c r="J15">
        <f t="shared" si="5"/>
        <v>9.683688338178978E-7</v>
      </c>
      <c r="K15">
        <f t="shared" si="6"/>
        <v>-13.84765279557068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0.47689709628897092</v>
      </c>
      <c r="J16">
        <f t="shared" si="5"/>
        <v>1.0443254450269871E-6</v>
      </c>
      <c r="K16">
        <f t="shared" si="6"/>
        <v>-13.772139388128149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0.57653132685007691</v>
      </c>
      <c r="J17">
        <f t="shared" si="5"/>
        <v>1.147265635443869E-6</v>
      </c>
      <c r="K17">
        <f t="shared" si="6"/>
        <v>-13.678129155135991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0.69940243867408425</v>
      </c>
      <c r="J18">
        <f t="shared" si="5"/>
        <v>1.2703894865233049E-6</v>
      </c>
      <c r="K18">
        <f t="shared" si="6"/>
        <v>-13.576187022209364</v>
      </c>
      <c r="M18">
        <v>1922.1</v>
      </c>
      <c r="N18">
        <v>10.938000000000001</v>
      </c>
      <c r="O18">
        <v>0.74</v>
      </c>
      <c r="P18">
        <f>0.008314*M18</f>
        <v>15.9803394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0.77210561207975081</v>
      </c>
      <c r="J19">
        <f t="shared" si="5"/>
        <v>1.2814328767872743E-6</v>
      </c>
      <c r="K19">
        <f t="shared" si="6"/>
        <v>-13.567531671142831</v>
      </c>
      <c r="M19">
        <v>803.73</v>
      </c>
      <c r="N19">
        <v>12.566000000000001</v>
      </c>
      <c r="O19">
        <v>0.76</v>
      </c>
      <c r="P19">
        <f>0.008314*M19</f>
        <v>6.6822112200000001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0.78414250160879151</v>
      </c>
      <c r="J20">
        <f t="shared" si="5"/>
        <v>1.1943635656589036E-6</v>
      </c>
      <c r="K20">
        <f t="shared" si="6"/>
        <v>-13.637897095491031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0.78604472214160193</v>
      </c>
      <c r="J21">
        <f t="shared" si="5"/>
        <v>1.1043092717315341E-6</v>
      </c>
      <c r="K21">
        <f t="shared" si="6"/>
        <v>-13.716290511902553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0.79130372958205419</v>
      </c>
      <c r="J22">
        <f t="shared" si="5"/>
        <v>1.0288239240768538E-6</v>
      </c>
      <c r="K22">
        <f t="shared" si="6"/>
        <v>-13.787094229381905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0.79927661061241961</v>
      </c>
      <c r="J23">
        <f t="shared" si="5"/>
        <v>9.6461449144360279E-7</v>
      </c>
      <c r="K23">
        <f t="shared" si="6"/>
        <v>-13.851537306157123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0.81556502792903385</v>
      </c>
      <c r="J24">
        <f t="shared" si="5"/>
        <v>9.1411991892080423E-7</v>
      </c>
      <c r="K24">
        <f t="shared" si="6"/>
        <v>-13.905304071778177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0.84838076871937973</v>
      </c>
      <c r="J25">
        <f t="shared" si="5"/>
        <v>8.8694406389443238E-7</v>
      </c>
      <c r="K25">
        <f t="shared" si="6"/>
        <v>-13.935483918751112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0.84066157626105908</v>
      </c>
      <c r="J26">
        <f t="shared" si="5"/>
        <v>8.2249542713746254E-7</v>
      </c>
      <c r="K26">
        <f t="shared" si="6"/>
        <v>-14.010922914033632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0.84990284776258918</v>
      </c>
      <c r="J27">
        <f t="shared" si="5"/>
        <v>7.7847963918167277E-7</v>
      </c>
      <c r="K27">
        <f t="shared" si="6"/>
        <v>-14.065922999923597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0.84575901521349817</v>
      </c>
      <c r="J28">
        <f t="shared" si="5"/>
        <v>7.2761417548361748E-7</v>
      </c>
      <c r="K28">
        <f t="shared" si="6"/>
        <v>-14.133494907969387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0.84747634133979322</v>
      </c>
      <c r="J29">
        <f t="shared" si="5"/>
        <v>6.842692207894795E-7</v>
      </c>
      <c r="K29">
        <f t="shared" si="6"/>
        <v>-14.194914399117657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0.85619742069901195</v>
      </c>
      <c r="J30">
        <f t="shared" si="5"/>
        <v>6.5106378889982114E-7</v>
      </c>
      <c r="K30">
        <f t="shared" si="6"/>
        <v>-14.244658213516928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0.86895383889452338</v>
      </c>
      <c r="J31">
        <f t="shared" si="5"/>
        <v>6.2149725561443611E-7</v>
      </c>
      <c r="K31">
        <f t="shared" si="6"/>
        <v>-14.291134341750469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0.88670676622135969</v>
      </c>
      <c r="J32">
        <f t="shared" si="5"/>
        <v>5.9968752673316537E-7</v>
      </c>
      <c r="K32">
        <f t="shared" si="6"/>
        <v>-14.3268571061659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0.9021977686666065</v>
      </c>
      <c r="J33">
        <f t="shared" si="5"/>
        <v>5.7783362762969468E-7</v>
      </c>
      <c r="K33">
        <f t="shared" si="6"/>
        <v>-14.363979851179458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0.89431859058524854</v>
      </c>
      <c r="J34">
        <f t="shared" si="5"/>
        <v>5.5463322289881289E-7</v>
      </c>
      <c r="K34">
        <f t="shared" si="6"/>
        <v>-14.404958801305742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0.99621581949808058</v>
      </c>
      <c r="J35">
        <f t="shared" si="5"/>
        <v>6.1590889398920718E-7</v>
      </c>
      <c r="K35">
        <f t="shared" si="6"/>
        <v>-14.300166783719252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9278-B775-4129-ADF1-A2DD650C8CC4}">
  <dimension ref="A1:P35"/>
  <sheetViews>
    <sheetView topLeftCell="F1" workbookViewId="0">
      <selection activeCell="M19" sqref="M19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27</v>
      </c>
      <c r="J1" s="1" t="s">
        <v>28</v>
      </c>
      <c r="K1" t="s">
        <v>29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1-((1-H2)^0.5)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1-((1-H3)^0.5)</f>
        <v>2.9208255050226617E-2</v>
      </c>
      <c r="J3">
        <f t="shared" ref="J3:J35" si="5">I3/G3</f>
        <v>3.1185840716685028E-7</v>
      </c>
      <c r="K3">
        <f t="shared" ref="K3:K35" si="6">LN(J3)</f>
        <v>-14.980716575329009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2.5146444573332816E-2</v>
      </c>
      <c r="J4">
        <f t="shared" si="5"/>
        <v>2.4886297626689163E-7</v>
      </c>
      <c r="K4">
        <f t="shared" si="6"/>
        <v>-15.206363388067084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5.343000453911495E-2</v>
      </c>
      <c r="J5">
        <f t="shared" si="5"/>
        <v>4.2594120105489872E-7</v>
      </c>
      <c r="K5">
        <f t="shared" si="6"/>
        <v>-14.66896452589619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6.831386690950858E-2</v>
      </c>
      <c r="J6">
        <f t="shared" si="5"/>
        <v>4.76064720829471E-7</v>
      </c>
      <c r="K6">
        <f t="shared" si="6"/>
        <v>-14.557712023828678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7.0380968346790085E-2</v>
      </c>
      <c r="J7">
        <f t="shared" si="5"/>
        <v>4.6525628794737581E-7</v>
      </c>
      <c r="K7">
        <f t="shared" si="6"/>
        <v>-14.580677426314143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6.7356310794328023E-2</v>
      </c>
      <c r="J8">
        <f t="shared" si="5"/>
        <v>4.2731599230851948E-7</v>
      </c>
      <c r="K8">
        <f t="shared" si="6"/>
        <v>-14.665742068578529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7.1224014734644681E-2</v>
      </c>
      <c r="J9">
        <f t="shared" si="5"/>
        <v>3.9497007583874007E-7</v>
      </c>
      <c r="K9">
        <f t="shared" si="6"/>
        <v>-14.744455832285302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7.9028400171223367E-2</v>
      </c>
      <c r="J10">
        <f t="shared" si="5"/>
        <v>3.6939593306841234E-7</v>
      </c>
      <c r="K10">
        <f t="shared" si="6"/>
        <v>-14.811396778802212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9.6792768345190239E-2</v>
      </c>
      <c r="J11">
        <f t="shared" si="5"/>
        <v>3.8904868573124905E-7</v>
      </c>
      <c r="K11">
        <f t="shared" si="6"/>
        <v>-14.759561345037875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0.14422987742553028</v>
      </c>
      <c r="J12">
        <f t="shared" si="5"/>
        <v>5.0994992974564272E-7</v>
      </c>
      <c r="K12">
        <f t="shared" si="6"/>
        <v>-14.488953293017042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0.36037637829788538</v>
      </c>
      <c r="J13">
        <f t="shared" si="5"/>
        <v>1.1084137138644989E-6</v>
      </c>
      <c r="K13">
        <f t="shared" si="6"/>
        <v>-13.712580651366771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0.45547800361540425</v>
      </c>
      <c r="J14">
        <f t="shared" si="5"/>
        <v>1.242467446266628E-6</v>
      </c>
      <c r="K14">
        <f t="shared" si="6"/>
        <v>-13.598411279506683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0.5339845166882724</v>
      </c>
      <c r="J15">
        <f t="shared" si="5"/>
        <v>1.2972357453242182E-6</v>
      </c>
      <c r="K15">
        <f t="shared" si="6"/>
        <v>-13.555274907138802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0.62202928315803574</v>
      </c>
      <c r="J16">
        <f t="shared" si="5"/>
        <v>1.3621408329150621E-6</v>
      </c>
      <c r="K16">
        <f t="shared" si="6"/>
        <v>-13.506452954029616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0.72478531474200425</v>
      </c>
      <c r="J17">
        <f t="shared" si="5"/>
        <v>1.4422829184685424E-6</v>
      </c>
      <c r="K17">
        <f t="shared" si="6"/>
        <v>-13.449283339685387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0.83548921534737208</v>
      </c>
      <c r="J18">
        <f t="shared" si="5"/>
        <v>1.5175765147360445E-6</v>
      </c>
      <c r="K18">
        <f t="shared" si="6"/>
        <v>-13.39839589371153</v>
      </c>
      <c r="M18">
        <v>1809.2</v>
      </c>
      <c r="N18">
        <v>10.792</v>
      </c>
      <c r="O18">
        <v>0.73</v>
      </c>
      <c r="P18">
        <f>0.008314*M18</f>
        <v>15.041688800000001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0.89144843683109087</v>
      </c>
      <c r="J19">
        <f t="shared" si="5"/>
        <v>1.4795014011606382E-6</v>
      </c>
      <c r="K19">
        <f t="shared" si="6"/>
        <v>-13.423805418056485</v>
      </c>
      <c r="M19">
        <v>277</v>
      </c>
      <c r="N19">
        <v>13.087999999999999</v>
      </c>
      <c r="O19">
        <v>0.32</v>
      </c>
      <c r="P19">
        <f>0.008314*M19</f>
        <v>2.302978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0.89994219752778004</v>
      </c>
      <c r="J20">
        <f t="shared" si="5"/>
        <v>1.3707434168163928E-6</v>
      </c>
      <c r="K20">
        <f t="shared" si="6"/>
        <v>-13.500157325288127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0.90126321425096445</v>
      </c>
      <c r="J21">
        <f t="shared" si="5"/>
        <v>1.2661790044925849E-6</v>
      </c>
      <c r="K21">
        <f t="shared" si="6"/>
        <v>-13.579506850483428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0.90488472187454383</v>
      </c>
      <c r="J22">
        <f t="shared" si="5"/>
        <v>1.1764977411238449E-6</v>
      </c>
      <c r="K22">
        <f t="shared" si="6"/>
        <v>-13.652968548777569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0.91028814794986723</v>
      </c>
      <c r="J23">
        <f t="shared" si="5"/>
        <v>1.0985898088885677E-6</v>
      </c>
      <c r="K23">
        <f t="shared" si="6"/>
        <v>-13.72148319253407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0.92099354527846733</v>
      </c>
      <c r="J24">
        <f t="shared" si="5"/>
        <v>1.0322886785304803E-6</v>
      </c>
      <c r="K24">
        <f t="shared" si="6"/>
        <v>-13.78373220276306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0.94112901029937601</v>
      </c>
      <c r="J25">
        <f t="shared" si="5"/>
        <v>9.8390819290244699E-7</v>
      </c>
      <c r="K25">
        <f t="shared" si="6"/>
        <v>-13.83173324414275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0.93657170200166706</v>
      </c>
      <c r="J26">
        <f t="shared" si="5"/>
        <v>9.1633299752896569E-7</v>
      </c>
      <c r="K26">
        <f t="shared" si="6"/>
        <v>-13.90288600391464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0.94201415359778307</v>
      </c>
      <c r="J27">
        <f t="shared" si="5"/>
        <v>8.6285019555750564E-7</v>
      </c>
      <c r="K27">
        <f t="shared" si="6"/>
        <v>-13.963024746611479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0.93959390450366653</v>
      </c>
      <c r="J28">
        <f t="shared" si="5"/>
        <v>8.0834118444754484E-7</v>
      </c>
      <c r="K28">
        <f t="shared" si="6"/>
        <v>-14.028281609571494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0.94060093604844963</v>
      </c>
      <c r="J29">
        <f t="shared" si="5"/>
        <v>7.5945986712290807E-7</v>
      </c>
      <c r="K29">
        <f t="shared" si="6"/>
        <v>-14.090658357487889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0.94562673664736652</v>
      </c>
      <c r="J30">
        <f t="shared" si="5"/>
        <v>7.1906701791272779E-7</v>
      </c>
      <c r="K30">
        <f t="shared" si="6"/>
        <v>-14.145311273676608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0.9527054316598027</v>
      </c>
      <c r="J31">
        <f t="shared" si="5"/>
        <v>6.813984640873492E-7</v>
      </c>
      <c r="K31">
        <f t="shared" si="6"/>
        <v>-14.199118585776461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0.96199105233313831</v>
      </c>
      <c r="J32">
        <f t="shared" si="5"/>
        <v>6.506029466443448E-7</v>
      </c>
      <c r="K32">
        <f t="shared" si="6"/>
        <v>-14.245366293799149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0.96952054817076494</v>
      </c>
      <c r="J33">
        <f t="shared" si="5"/>
        <v>6.2095207377758944E-7</v>
      </c>
      <c r="K33">
        <f t="shared" si="6"/>
        <v>-14.292011933872642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0.9657601047544967</v>
      </c>
      <c r="J34">
        <f t="shared" si="5"/>
        <v>5.9893939932139096E-7</v>
      </c>
      <c r="K34">
        <f t="shared" si="6"/>
        <v>-14.328105413696226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0.99976915467351291</v>
      </c>
      <c r="J35">
        <f t="shared" si="5"/>
        <v>6.1810573798128123E-7</v>
      </c>
      <c r="K35">
        <f t="shared" si="6"/>
        <v>-14.296606297067063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004A-7AF6-4D1D-978F-3F85473D912D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24</v>
      </c>
      <c r="J1" s="1" t="s">
        <v>25</v>
      </c>
      <c r="K1" t="s">
        <v>26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(-(LN(1-H2)))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(-(LN(1-H3)))</f>
        <v>5.9286617027664537E-2</v>
      </c>
      <c r="J3">
        <f t="shared" ref="J3:J35" si="5">I3/G3</f>
        <v>6.3300700164267693E-7</v>
      </c>
      <c r="K3">
        <f t="shared" ref="K3:K35" si="6">LN(J3)</f>
        <v>-14.272784353816524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5.0936037655532708E-2</v>
      </c>
      <c r="J4">
        <f t="shared" si="5"/>
        <v>5.0409090212462957E-7</v>
      </c>
      <c r="K4">
        <f t="shared" si="6"/>
        <v>-14.500509223779805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0.10982071836046994</v>
      </c>
      <c r="J5">
        <f t="shared" si="5"/>
        <v>8.7548502162162054E-7</v>
      </c>
      <c r="K5">
        <f t="shared" si="6"/>
        <v>-13.948487793737362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0.14151857617119654</v>
      </c>
      <c r="J6">
        <f t="shared" si="5"/>
        <v>9.8621267547873826E-7</v>
      </c>
      <c r="K6">
        <f t="shared" si="6"/>
        <v>-13.829393810390942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0.14596084029050485</v>
      </c>
      <c r="J7">
        <f t="shared" si="5"/>
        <v>9.6488014209507885E-7</v>
      </c>
      <c r="K7">
        <f t="shared" si="6"/>
        <v>-13.851261948404336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0.13946409806773738</v>
      </c>
      <c r="J8">
        <f t="shared" si="5"/>
        <v>8.8477588446317197E-7</v>
      </c>
      <c r="K8">
        <f t="shared" si="6"/>
        <v>-13.937931461903332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0.14777540918034826</v>
      </c>
      <c r="J9">
        <f t="shared" si="5"/>
        <v>8.1948293407100336E-7</v>
      </c>
      <c r="K9">
        <f t="shared" si="6"/>
        <v>-14.014592263785952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0.16465215887192214</v>
      </c>
      <c r="J10">
        <f t="shared" si="5"/>
        <v>7.6962000656023929E-7</v>
      </c>
      <c r="K10">
        <f t="shared" si="6"/>
        <v>-14.077368941882598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0.20360651895001483</v>
      </c>
      <c r="J11">
        <f t="shared" si="5"/>
        <v>8.1837569023052032E-7</v>
      </c>
      <c r="K11">
        <f t="shared" si="6"/>
        <v>-14.015944326769571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0.31150697460056614</v>
      </c>
      <c r="J12">
        <f t="shared" si="5"/>
        <v>1.1013873314484125E-6</v>
      </c>
      <c r="K12">
        <f t="shared" si="6"/>
        <v>-13.718939962410063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0.89375073342451616</v>
      </c>
      <c r="J13">
        <f t="shared" si="5"/>
        <v>2.7489192670817198E-6</v>
      </c>
      <c r="K13">
        <f t="shared" si="6"/>
        <v>-12.804302717316556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1.2156938800490635</v>
      </c>
      <c r="J14">
        <f t="shared" si="5"/>
        <v>3.3162085953593665E-6</v>
      </c>
      <c r="K14">
        <f t="shared" si="6"/>
        <v>-12.616688416952167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1.5270728388352608</v>
      </c>
      <c r="J15">
        <f t="shared" si="5"/>
        <v>3.7097957156822862E-6</v>
      </c>
      <c r="K15">
        <f t="shared" si="6"/>
        <v>-12.504533746019375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1.9458771100709082</v>
      </c>
      <c r="J16">
        <f t="shared" si="5"/>
        <v>4.2611477292604046E-6</v>
      </c>
      <c r="K16">
        <f t="shared" si="6"/>
        <v>-12.36597201395587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2.5804076244346228</v>
      </c>
      <c r="J17">
        <f t="shared" si="5"/>
        <v>5.1348692691612005E-6</v>
      </c>
      <c r="K17">
        <f t="shared" si="6"/>
        <v>-12.179456173688514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3.6095583014546806</v>
      </c>
      <c r="J18">
        <f t="shared" si="5"/>
        <v>6.5563753621650874E-6</v>
      </c>
      <c r="K18">
        <f t="shared" si="6"/>
        <v>-11.935072643968008</v>
      </c>
      <c r="M18">
        <v>2159.9</v>
      </c>
      <c r="N18">
        <v>9.2908000000000008</v>
      </c>
      <c r="O18">
        <v>0.74</v>
      </c>
      <c r="P18">
        <f>0.008314*M18</f>
        <v>17.957408600000001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4.4410599646219078</v>
      </c>
      <c r="J19">
        <f t="shared" si="5"/>
        <v>7.3706500217258186E-6</v>
      </c>
      <c r="K19">
        <f t="shared" si="6"/>
        <v>-11.818004657317697</v>
      </c>
      <c r="M19">
        <v>2245.1</v>
      </c>
      <c r="N19">
        <v>8.9976000000000003</v>
      </c>
      <c r="O19">
        <v>0.88</v>
      </c>
      <c r="P19">
        <f>0.008314*M19</f>
        <v>18.665761400000001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4.6040144705275781</v>
      </c>
      <c r="J20">
        <f t="shared" si="5"/>
        <v>7.0125865236008986E-6</v>
      </c>
      <c r="K20">
        <f t="shared" si="6"/>
        <v>-11.867803948710167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4.6305953987091968</v>
      </c>
      <c r="J21">
        <f t="shared" si="5"/>
        <v>6.5054942656440293E-6</v>
      </c>
      <c r="K21">
        <f t="shared" si="6"/>
        <v>-11.942863466466028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4.7053313381392448</v>
      </c>
      <c r="J22">
        <f t="shared" si="5"/>
        <v>6.1176982622628069E-6</v>
      </c>
      <c r="K22">
        <f t="shared" si="6"/>
        <v>-12.004324633121184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4.8223047775338417</v>
      </c>
      <c r="J23">
        <f t="shared" si="5"/>
        <v>5.8198438548110101E-6</v>
      </c>
      <c r="K23">
        <f t="shared" si="6"/>
        <v>-12.054237125651106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5.0764514490339154</v>
      </c>
      <c r="J24">
        <f t="shared" si="5"/>
        <v>5.6899023720767887E-6</v>
      </c>
      <c r="K24">
        <f t="shared" si="6"/>
        <v>-12.076817467780474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5.6648136889077207</v>
      </c>
      <c r="J25">
        <f t="shared" si="5"/>
        <v>5.9223087789093258E-6</v>
      </c>
      <c r="K25">
        <f t="shared" si="6"/>
        <v>-12.036784188659817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5.5156903529032233</v>
      </c>
      <c r="J26">
        <f t="shared" si="5"/>
        <v>5.3964998768545037E-6</v>
      </c>
      <c r="K26">
        <f t="shared" si="6"/>
        <v>-12.129759985500522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5.6951126515265384</v>
      </c>
      <c r="J27">
        <f t="shared" si="5"/>
        <v>5.21651298584402E-6</v>
      </c>
      <c r="K27">
        <f t="shared" si="6"/>
        <v>-12.163681389662779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5.6133305206397193</v>
      </c>
      <c r="J28">
        <f t="shared" si="5"/>
        <v>4.8291993168541861E-6</v>
      </c>
      <c r="K28">
        <f t="shared" si="6"/>
        <v>-12.240829876949675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5.6469536222582226</v>
      </c>
      <c r="J29">
        <f t="shared" si="5"/>
        <v>4.5594624492150733E-6</v>
      </c>
      <c r="K29">
        <f t="shared" si="6"/>
        <v>-12.2983058253309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5.8237654568514037</v>
      </c>
      <c r="J30">
        <f t="shared" si="5"/>
        <v>4.4284679121154333E-6</v>
      </c>
      <c r="K30">
        <f t="shared" si="6"/>
        <v>-12.327456877491246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6.1027196486470148</v>
      </c>
      <c r="J31">
        <f t="shared" si="5"/>
        <v>4.3648158781870591E-6</v>
      </c>
      <c r="K31">
        <f t="shared" si="6"/>
        <v>-12.341934550962813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6.5398673641116991</v>
      </c>
      <c r="J32">
        <f t="shared" si="5"/>
        <v>4.4229693898242152E-6</v>
      </c>
      <c r="K32">
        <f t="shared" si="6"/>
        <v>-12.328699279783875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6.9814050658611322</v>
      </c>
      <c r="J33">
        <f t="shared" si="5"/>
        <v>4.4714038930965284E-6</v>
      </c>
      <c r="K33">
        <f t="shared" si="6"/>
        <v>-12.317808128604502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6.7487275742639738</v>
      </c>
      <c r="J34">
        <f t="shared" si="5"/>
        <v>4.1853860183434461E-6</v>
      </c>
      <c r="K34">
        <f t="shared" si="6"/>
        <v>-12.383911619723754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16.747525308039872</v>
      </c>
      <c r="J35">
        <f t="shared" si="5"/>
        <v>1.0354131692797283E-5</v>
      </c>
      <c r="K35">
        <f t="shared" si="6"/>
        <v>-11.478124920539249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C0A09-E496-4851-96E7-C25AF5B59BFA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21</v>
      </c>
      <c r="J1" s="1" t="s">
        <v>22</v>
      </c>
      <c r="K1" t="s">
        <v>23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2*(((1-H2)^(-0.5))-1)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2*(((1-H3)^(-0.5))-1)</f>
        <v>6.0174090276669645E-2</v>
      </c>
      <c r="J3">
        <f t="shared" ref="J3:J35" si="5">I3/G3</f>
        <v>6.4248261028009782E-7</v>
      </c>
      <c r="K3">
        <f t="shared" ref="K3:K35" si="6">LN(J3)</f>
        <v>-14.25792608625523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5.1590199232184997E-2</v>
      </c>
      <c r="J4">
        <f t="shared" si="5"/>
        <v>5.1056484306090705E-7</v>
      </c>
      <c r="K4">
        <f t="shared" si="6"/>
        <v>-14.487748188679371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0.11289181950691329</v>
      </c>
      <c r="J5">
        <f t="shared" si="5"/>
        <v>8.9996767929984556E-7</v>
      </c>
      <c r="K5">
        <f t="shared" si="6"/>
        <v>-13.920906986156009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0.1466456663531206</v>
      </c>
      <c r="J6">
        <f t="shared" si="5"/>
        <v>1.0219422698721932E-6</v>
      </c>
      <c r="K6">
        <f t="shared" si="6"/>
        <v>-13.793805555183134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0.15141894894648722</v>
      </c>
      <c r="J7">
        <f t="shared" si="5"/>
        <v>1.0009611940064881E-6</v>
      </c>
      <c r="K7">
        <f t="shared" si="6"/>
        <v>-13.814549825608944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0.14444168029849669</v>
      </c>
      <c r="J8">
        <f t="shared" si="5"/>
        <v>9.1635422456450182E-7</v>
      </c>
      <c r="K8">
        <f t="shared" si="6"/>
        <v>-13.902862838984715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0.15337178364769111</v>
      </c>
      <c r="J9">
        <f t="shared" si="5"/>
        <v>8.5051741669633077E-7</v>
      </c>
      <c r="K9">
        <f t="shared" si="6"/>
        <v>-13.977420947135183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0.17161962472223014</v>
      </c>
      <c r="J10">
        <f t="shared" si="5"/>
        <v>8.021874575439428E-7</v>
      </c>
      <c r="K10">
        <f t="shared" si="6"/>
        <v>-14.035923518806307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0.21433125190517233</v>
      </c>
      <c r="J11">
        <f t="shared" si="5"/>
        <v>8.6148266332733825E-7</v>
      </c>
      <c r="K11">
        <f t="shared" si="6"/>
        <v>-13.964610905002925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0.33707621619608341</v>
      </c>
      <c r="J12">
        <f t="shared" si="5"/>
        <v>1.191791852259406E-6</v>
      </c>
      <c r="K12">
        <f t="shared" si="6"/>
        <v>-13.640052625156812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1.1268388660784008</v>
      </c>
      <c r="J13">
        <f t="shared" si="5"/>
        <v>3.4658310802058188E-6</v>
      </c>
      <c r="K13">
        <f t="shared" si="6"/>
        <v>-12.572558104094568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1.6729462047064865</v>
      </c>
      <c r="J14">
        <f t="shared" si="5"/>
        <v>4.5635160912363718E-6</v>
      </c>
      <c r="K14">
        <f t="shared" si="6"/>
        <v>-12.297417158922206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2.2917028974811071</v>
      </c>
      <c r="J15">
        <f t="shared" si="5"/>
        <v>5.5673504069240098E-6</v>
      </c>
      <c r="K15">
        <f t="shared" si="6"/>
        <v>-12.098591307161225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3.2914152099148799</v>
      </c>
      <c r="J16">
        <f t="shared" si="5"/>
        <v>7.2076527213328826E-6</v>
      </c>
      <c r="K16">
        <f t="shared" si="6"/>
        <v>-11.840367218434217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5.2670540749856114</v>
      </c>
      <c r="J17">
        <f t="shared" si="5"/>
        <v>1.0481147959938962E-5</v>
      </c>
      <c r="K17">
        <f t="shared" si="6"/>
        <v>-11.465932346908129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10.15725767902142</v>
      </c>
      <c r="J18">
        <f t="shared" si="5"/>
        <v>1.8449568737277341E-5</v>
      </c>
      <c r="K18">
        <f t="shared" si="6"/>
        <v>-10.900469562424245</v>
      </c>
      <c r="M18">
        <v>2549</v>
      </c>
      <c r="N18">
        <v>8.3985000000000003</v>
      </c>
      <c r="O18">
        <v>0.74</v>
      </c>
      <c r="P18">
        <f>0.008314*M18</f>
        <v>21.192385999999999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16.424423763368075</v>
      </c>
      <c r="J19">
        <f t="shared" si="5"/>
        <v>2.7258960773480426E-5</v>
      </c>
      <c r="K19">
        <f t="shared" si="6"/>
        <v>-10.510128255185586</v>
      </c>
      <c r="M19">
        <v>5953.2</v>
      </c>
      <c r="N19">
        <v>2.9948999999999999</v>
      </c>
      <c r="O19">
        <v>0.95</v>
      </c>
      <c r="P19">
        <f>0.008314*M19</f>
        <v>49.4949048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17.988446183947328</v>
      </c>
      <c r="J20">
        <f t="shared" si="5"/>
        <v>2.7399031019034553E-5</v>
      </c>
      <c r="K20">
        <f t="shared" si="6"/>
        <v>-10.505002909464393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18.255875100932538</v>
      </c>
      <c r="J21">
        <f t="shared" si="5"/>
        <v>2.5647563770424899E-5</v>
      </c>
      <c r="K21">
        <f t="shared" si="6"/>
        <v>-10.571061970568884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19.027116141762399</v>
      </c>
      <c r="J22">
        <f t="shared" si="5"/>
        <v>2.4738354643132199E-5</v>
      </c>
      <c r="K22">
        <f t="shared" si="6"/>
        <v>-10.607155699148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20.293598385220708</v>
      </c>
      <c r="J23">
        <f t="shared" si="5"/>
        <v>2.4491519989458098E-5</v>
      </c>
      <c r="K23">
        <f t="shared" si="6"/>
        <v>-10.617183623207204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23.314387375679992</v>
      </c>
      <c r="J24">
        <f t="shared" si="5"/>
        <v>2.6131755491849372E-5</v>
      </c>
      <c r="K24">
        <f t="shared" si="6"/>
        <v>-10.552359297686158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31.972590068055219</v>
      </c>
      <c r="J25">
        <f t="shared" si="5"/>
        <v>3.3425909702075828E-5</v>
      </c>
      <c r="K25">
        <f t="shared" si="6"/>
        <v>-10.306179219128946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29.531667459413256</v>
      </c>
      <c r="J26">
        <f t="shared" si="5"/>
        <v>2.8893507360170697E-5</v>
      </c>
      <c r="K26">
        <f t="shared" si="6"/>
        <v>-10.451893646903082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32.491175417653935</v>
      </c>
      <c r="J27">
        <f t="shared" si="5"/>
        <v>2.9760717454130932E-5</v>
      </c>
      <c r="K27">
        <f t="shared" si="6"/>
        <v>-10.422321240288264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31.109241436096369</v>
      </c>
      <c r="J28">
        <f t="shared" si="5"/>
        <v>2.6763563438613868E-5</v>
      </c>
      <c r="K28">
        <f t="shared" si="6"/>
        <v>-10.528469168691688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31.670564263964295</v>
      </c>
      <c r="J29">
        <f t="shared" si="5"/>
        <v>2.5571442261863663E-5</v>
      </c>
      <c r="K29">
        <f t="shared" si="6"/>
        <v>-10.574034365798832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34.782783976550384</v>
      </c>
      <c r="J30">
        <f t="shared" si="5"/>
        <v>2.6449286784546154E-5</v>
      </c>
      <c r="K30">
        <f t="shared" si="6"/>
        <v>-10.54028136469096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40.288154225527236</v>
      </c>
      <c r="J31">
        <f t="shared" si="5"/>
        <v>2.8815083338363203E-5</v>
      </c>
      <c r="K31">
        <f t="shared" si="6"/>
        <v>-10.454611580893008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50.619188974382155</v>
      </c>
      <c r="J32">
        <f t="shared" si="5"/>
        <v>3.4234199396768646E-5</v>
      </c>
      <c r="K32">
        <f t="shared" si="6"/>
        <v>-10.282285431183354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63.617978013687747</v>
      </c>
      <c r="J33">
        <f t="shared" si="5"/>
        <v>4.0745619524691676E-5</v>
      </c>
      <c r="K33">
        <f t="shared" si="6"/>
        <v>-10.10816222038213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56.41139365818173</v>
      </c>
      <c r="J34">
        <f t="shared" si="5"/>
        <v>3.4984885031156667E-5</v>
      </c>
      <c r="K34">
        <f t="shared" si="6"/>
        <v>-10.260594446004294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8661.8097917573523</v>
      </c>
      <c r="J35">
        <f t="shared" si="5"/>
        <v>5.3551505450636283E-3</v>
      </c>
      <c r="K35">
        <f t="shared" si="6"/>
        <v>-5.2296964624871807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F84E-BCDE-43F5-B8B0-63169968018F}">
  <dimension ref="A1:P35"/>
  <sheetViews>
    <sheetView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18</v>
      </c>
      <c r="J1" s="1" t="s">
        <v>19</v>
      </c>
      <c r="K1" t="s">
        <v>20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0.5*(((1-H2)^(-2))-1)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0.5*(((1-H3)^(-2))-1)</f>
        <v>6.2944662261972928E-2</v>
      </c>
      <c r="J3">
        <f t="shared" ref="J3:J35" si="5">I3/G3</f>
        <v>6.7206418455736979E-7</v>
      </c>
      <c r="K3">
        <f t="shared" ref="K3:K35" si="6">LN(J3)</f>
        <v>-14.212911988250131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5.3620909551204243E-2</v>
      </c>
      <c r="J4">
        <f t="shared" si="5"/>
        <v>5.3066186363386503E-7</v>
      </c>
      <c r="K4">
        <f t="shared" si="6"/>
        <v>-14.449140810192361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0.12281500666094547</v>
      </c>
      <c r="J5">
        <f t="shared" si="5"/>
        <v>9.7907480817135325E-7</v>
      </c>
      <c r="K5">
        <f t="shared" si="6"/>
        <v>-13.836657784494198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0.16357723389921563</v>
      </c>
      <c r="J6">
        <f t="shared" si="5"/>
        <v>1.1399347411183953E-6</v>
      </c>
      <c r="K6">
        <f t="shared" si="6"/>
        <v>-13.684539541829393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0.16949907198793002</v>
      </c>
      <c r="J7">
        <f t="shared" si="5"/>
        <v>1.1204805915010688E-6</v>
      </c>
      <c r="K7">
        <f t="shared" si="6"/>
        <v>-13.701752865139632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0.1608562182007468</v>
      </c>
      <c r="J8">
        <f t="shared" si="5"/>
        <v>1.0204898945450564E-6</v>
      </c>
      <c r="K8">
        <f t="shared" si="6"/>
        <v>-13.795227757200164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0.1719331905678213</v>
      </c>
      <c r="J9">
        <f t="shared" si="5"/>
        <v>9.5344899569017125E-7</v>
      </c>
      <c r="K9">
        <f t="shared" si="6"/>
        <v>-13.863179905009273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0.19500039656797763</v>
      </c>
      <c r="J10">
        <f t="shared" si="5"/>
        <v>9.1147427105790871E-7</v>
      </c>
      <c r="K10">
        <f t="shared" si="6"/>
        <v>-13.908202470260742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0.2513120937336969</v>
      </c>
      <c r="J11">
        <f t="shared" si="5"/>
        <v>1.0101233950327623E-6</v>
      </c>
      <c r="K11">
        <f t="shared" si="6"/>
        <v>-13.805438061273891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0.43226960408527837</v>
      </c>
      <c r="J12">
        <f t="shared" si="5"/>
        <v>1.5283647061842745E-6</v>
      </c>
      <c r="K12">
        <f t="shared" si="6"/>
        <v>-13.391312213642205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2.487253150180341</v>
      </c>
      <c r="J13">
        <f t="shared" si="5"/>
        <v>7.6500727226736298E-6</v>
      </c>
      <c r="K13">
        <f t="shared" si="6"/>
        <v>-11.780795403939166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5.1873282131419813</v>
      </c>
      <c r="J14">
        <f t="shared" si="5"/>
        <v>1.4150159583494265E-5</v>
      </c>
      <c r="K14">
        <f t="shared" si="6"/>
        <v>-11.165784655953162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10.101531768185598</v>
      </c>
      <c r="J15">
        <f t="shared" si="5"/>
        <v>2.4540164897455928E-5</v>
      </c>
      <c r="K15">
        <f t="shared" si="6"/>
        <v>-10.615199399166354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23.998381143250128</v>
      </c>
      <c r="J16">
        <f t="shared" si="5"/>
        <v>5.2552469416097702E-5</v>
      </c>
      <c r="K16">
        <f t="shared" si="6"/>
        <v>-9.8536984700023336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86.653250436930335</v>
      </c>
      <c r="J17">
        <f t="shared" si="5"/>
        <v>1.7243520307727114E-4</v>
      </c>
      <c r="K17">
        <f t="shared" si="6"/>
        <v>-8.6654890263957682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682.14122064406979</v>
      </c>
      <c r="J18">
        <f t="shared" si="5"/>
        <v>1.2390363360374581E-3</v>
      </c>
      <c r="K18">
        <f t="shared" si="6"/>
        <v>-6.6934213498584114</v>
      </c>
      <c r="M18">
        <v>3934.6</v>
      </c>
      <c r="N18">
        <v>5.2427999999999999</v>
      </c>
      <c r="O18">
        <v>0.73</v>
      </c>
      <c r="P18">
        <f>0.008314*M18</f>
        <v>32.712264400000002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3600.5211920733764</v>
      </c>
      <c r="J19">
        <f t="shared" si="5"/>
        <v>5.9756413590419163E-3</v>
      </c>
      <c r="K19">
        <f t="shared" si="6"/>
        <v>-5.1200638464997086</v>
      </c>
      <c r="M19">
        <v>22080</v>
      </c>
      <c r="N19">
        <v>22.812999999999999</v>
      </c>
      <c r="O19">
        <v>0.96</v>
      </c>
      <c r="P19">
        <f>0.008314*M19</f>
        <v>183.57312000000002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4987.9561918919717</v>
      </c>
      <c r="J20">
        <f t="shared" si="5"/>
        <v>7.5973858456541915E-3</v>
      </c>
      <c r="K20">
        <f t="shared" si="6"/>
        <v>-4.8799510585373822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5260.3275216138736</v>
      </c>
      <c r="J21">
        <f t="shared" si="5"/>
        <v>7.3902009527344621E-3</v>
      </c>
      <c r="K21">
        <f t="shared" si="6"/>
        <v>-4.9076003518701583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6108.4824248524446</v>
      </c>
      <c r="J22">
        <f t="shared" si="5"/>
        <v>7.9420235537250947E-3</v>
      </c>
      <c r="K22">
        <f t="shared" si="6"/>
        <v>-4.8355871805603892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7718.6719315080582</v>
      </c>
      <c r="J23">
        <f t="shared" si="5"/>
        <v>9.3153517830663803E-3</v>
      </c>
      <c r="K23">
        <f t="shared" si="6"/>
        <v>-4.6760915104171561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12832.249249010347</v>
      </c>
      <c r="J24">
        <f t="shared" si="5"/>
        <v>1.438292992143551E-2</v>
      </c>
      <c r="K24">
        <f t="shared" si="6"/>
        <v>-4.2417131976912765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41625.497762073865</v>
      </c>
      <c r="J25">
        <f t="shared" si="5"/>
        <v>4.3517591991685416E-2</v>
      </c>
      <c r="K25">
        <f t="shared" si="6"/>
        <v>-3.1345900090386754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30890.912920336115</v>
      </c>
      <c r="J26">
        <f t="shared" si="5"/>
        <v>3.0223380411986293E-2</v>
      </c>
      <c r="K26">
        <f t="shared" si="6"/>
        <v>-3.4991394683012169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44225.941911751594</v>
      </c>
      <c r="J27">
        <f t="shared" si="5"/>
        <v>4.0509330440021488E-2</v>
      </c>
      <c r="K27">
        <f t="shared" si="6"/>
        <v>-3.2062229501682267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37552.699528750476</v>
      </c>
      <c r="J28">
        <f t="shared" si="5"/>
        <v>3.2306929058152974E-2</v>
      </c>
      <c r="K28">
        <f t="shared" si="6"/>
        <v>-3.4324735498358234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40164.854070036599</v>
      </c>
      <c r="J29">
        <f t="shared" si="5"/>
        <v>3.2429900466811545E-2</v>
      </c>
      <c r="K29">
        <f t="shared" si="6"/>
        <v>-3.4286744278377856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57203.764749307338</v>
      </c>
      <c r="J30">
        <f t="shared" si="5"/>
        <v>4.3498495693448942E-2</v>
      </c>
      <c r="K30">
        <f t="shared" si="6"/>
        <v>-3.1350289232452559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99936.185228651389</v>
      </c>
      <c r="J31">
        <f t="shared" si="5"/>
        <v>7.1476828890242025E-2</v>
      </c>
      <c r="K31">
        <f t="shared" si="6"/>
        <v>-2.6383819532698265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239566.29432579508</v>
      </c>
      <c r="J32">
        <f t="shared" si="5"/>
        <v>0.16202077620889693</v>
      </c>
      <c r="K32">
        <f t="shared" si="6"/>
        <v>-1.8200307037697832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579350.01373137266</v>
      </c>
      <c r="J33">
        <f t="shared" si="5"/>
        <v>0.37105824435420531</v>
      </c>
      <c r="K33">
        <f t="shared" si="6"/>
        <v>-0.99139623582831471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363780.73673557205</v>
      </c>
      <c r="J34">
        <f t="shared" si="5"/>
        <v>0.22560738932209665</v>
      </c>
      <c r="K34">
        <f t="shared" si="6"/>
        <v>-1.4889590058073288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176070119085495.16</v>
      </c>
      <c r="J35">
        <f t="shared" si="5"/>
        <v>108855079.58017752</v>
      </c>
      <c r="K35">
        <f t="shared" si="6"/>
        <v>18.505528010428108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EAF76-931D-475E-8BF8-88086D138B9D}">
  <dimension ref="A1:P35"/>
  <sheetViews>
    <sheetView workbookViewId="0">
      <selection activeCell="M18" sqref="M18:P19"/>
    </sheetView>
  </sheetViews>
  <sheetFormatPr defaultRowHeight="14.4" x14ac:dyDescent="0.3"/>
  <cols>
    <col min="9" max="9" width="14.88671875" customWidth="1"/>
    <col min="10" max="10" width="18.33203125" customWidth="1"/>
    <col min="11" max="11" width="22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15</v>
      </c>
      <c r="J1" s="1" t="s">
        <v>16</v>
      </c>
      <c r="K1" t="s">
        <v>17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((1-H2)*(LN(1-H2)))+H2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((1-H3)*(LN(1-H3)))+H3</f>
        <v>1.6895094451675752E-3</v>
      </c>
      <c r="J3">
        <f t="shared" ref="J3:J35" si="5">I3/G3</f>
        <v>1.8039000397568119E-8</v>
      </c>
      <c r="K3">
        <f t="shared" ref="K3:K35" si="6">LN(J3)</f>
        <v>-17.830729734181503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1.2540192306084441E-3</v>
      </c>
      <c r="J4">
        <f t="shared" si="5"/>
        <v>1.2410460537076759E-8</v>
      </c>
      <c r="K4">
        <f t="shared" si="6"/>
        <v>-18.204726128259171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5.6064559083508492E-3</v>
      </c>
      <c r="J5">
        <f t="shared" si="5"/>
        <v>4.4694373205902982E-8</v>
      </c>
      <c r="K5">
        <f t="shared" si="6"/>
        <v>-16.923418222312897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9.1172989059526283E-3</v>
      </c>
      <c r="J6">
        <f t="shared" si="5"/>
        <v>6.3536505174428025E-8</v>
      </c>
      <c r="K6">
        <f t="shared" si="6"/>
        <v>-16.57165121159397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9.670332052229752E-3</v>
      </c>
      <c r="J7">
        <f t="shared" si="5"/>
        <v>6.392612803606219E-8</v>
      </c>
      <c r="K7">
        <f t="shared" si="6"/>
        <v>-16.565537669682193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8.8664943395584533E-3</v>
      </c>
      <c r="J8">
        <f t="shared" si="5"/>
        <v>5.625003481225905E-8</v>
      </c>
      <c r="K8">
        <f t="shared" si="6"/>
        <v>-16.693459176977466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9.9004318529375968E-3</v>
      </c>
      <c r="J9">
        <f t="shared" si="5"/>
        <v>5.4902469825096255E-8</v>
      </c>
      <c r="K9">
        <f t="shared" si="6"/>
        <v>-16.717707501736172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1.2155213749729055E-2</v>
      </c>
      <c r="J10">
        <f t="shared" si="5"/>
        <v>5.6816113131468093E-8</v>
      </c>
      <c r="K10">
        <f t="shared" si="6"/>
        <v>-16.68344586955736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1.8117898081239925E-2</v>
      </c>
      <c r="J11">
        <f t="shared" si="5"/>
        <v>7.2823048221756672E-8</v>
      </c>
      <c r="K11">
        <f t="shared" si="6"/>
        <v>-16.43523333539715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3.952769992415836E-2</v>
      </c>
      <c r="J12">
        <f t="shared" si="5"/>
        <v>1.3975708888568581E-7</v>
      </c>
      <c r="K12">
        <f t="shared" si="6"/>
        <v>-15.783360000718728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0.22523177266682121</v>
      </c>
      <c r="J13">
        <f t="shared" si="5"/>
        <v>6.9274791761061633E-7</v>
      </c>
      <c r="K13">
        <f t="shared" si="6"/>
        <v>-14.182599659183133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0.34303744857713708</v>
      </c>
      <c r="J14">
        <f t="shared" si="5"/>
        <v>9.3574850887275796E-7</v>
      </c>
      <c r="K14">
        <f t="shared" si="6"/>
        <v>-13.88191908367342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0.45119450321458893</v>
      </c>
      <c r="J15">
        <f t="shared" si="5"/>
        <v>1.0961097548179571E-6</v>
      </c>
      <c r="K15">
        <f t="shared" si="6"/>
        <v>-13.723743233194991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0.57914650850476468</v>
      </c>
      <c r="J16">
        <f t="shared" si="5"/>
        <v>1.2682346777460377E-6</v>
      </c>
      <c r="K16">
        <f t="shared" si="6"/>
        <v>-13.57788464198711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0.72880874497798365</v>
      </c>
      <c r="J17">
        <f t="shared" si="5"/>
        <v>1.4502893233790344E-6</v>
      </c>
      <c r="K17">
        <f t="shared" si="6"/>
        <v>-13.443747488071073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0.87524784402934785</v>
      </c>
      <c r="J18">
        <f t="shared" si="5"/>
        <v>1.5897937977811537E-6</v>
      </c>
      <c r="K18">
        <f t="shared" si="6"/>
        <v>-13.351906237072303</v>
      </c>
      <c r="M18">
        <v>4394.8</v>
      </c>
      <c r="N18">
        <v>6.9654999999999996</v>
      </c>
      <c r="O18">
        <v>0.81</v>
      </c>
      <c r="P18">
        <f>0.008314*M18</f>
        <v>36.538367200000003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0.9358855862152069</v>
      </c>
      <c r="J19">
        <f t="shared" si="5"/>
        <v>1.55325196491853E-6</v>
      </c>
      <c r="K19">
        <f t="shared" si="6"/>
        <v>-13.375159782966531</v>
      </c>
      <c r="M19">
        <v>553.25</v>
      </c>
      <c r="N19">
        <v>12.692</v>
      </c>
      <c r="O19">
        <v>0.37</v>
      </c>
      <c r="P19">
        <f>0.008314*M19</f>
        <v>4.5997205000000001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0.94389505139285634</v>
      </c>
      <c r="J20">
        <f t="shared" si="5"/>
        <v>1.4376900332228166E-6</v>
      </c>
      <c r="K20">
        <f t="shared" si="6"/>
        <v>-13.452472875987594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0.94510759088396423</v>
      </c>
      <c r="J21">
        <f t="shared" si="5"/>
        <v>1.327775692652001E-6</v>
      </c>
      <c r="K21">
        <f t="shared" si="6"/>
        <v>-13.532005427311821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0.9483843458735457</v>
      </c>
      <c r="J22">
        <f t="shared" si="5"/>
        <v>1.2330543478798353E-6</v>
      </c>
      <c r="K22">
        <f t="shared" si="6"/>
        <v>-13.606016256992039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0.95314083121375592</v>
      </c>
      <c r="J23">
        <f t="shared" si="5"/>
        <v>1.1503069725397312E-6</v>
      </c>
      <c r="K23">
        <f t="shared" si="6"/>
        <v>-13.675481718566051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0.96207066920869588</v>
      </c>
      <c r="J24">
        <f t="shared" si="5"/>
        <v>1.0783296635049706E-6</v>
      </c>
      <c r="K24">
        <f t="shared" si="6"/>
        <v>-13.74009732192645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0.97690113251593325</v>
      </c>
      <c r="J25">
        <f t="shared" si="5"/>
        <v>1.0213063431466757E-6</v>
      </c>
      <c r="K25">
        <f t="shared" si="6"/>
        <v>-13.794428021526191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0.97378640695733765</v>
      </c>
      <c r="J26">
        <f t="shared" si="5"/>
        <v>9.5274351694921296E-7</v>
      </c>
      <c r="K26">
        <f t="shared" si="6"/>
        <v>-13.863920101782149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0.97748863185113433</v>
      </c>
      <c r="J27">
        <f t="shared" si="5"/>
        <v>8.9534350829734159E-7</v>
      </c>
      <c r="K27">
        <f t="shared" si="6"/>
        <v>-13.92605838415361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0.97586864224904579</v>
      </c>
      <c r="J28">
        <f t="shared" si="5"/>
        <v>8.395486713565975E-7</v>
      </c>
      <c r="K28">
        <f t="shared" si="6"/>
        <v>-13.990401385508324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0.97654789386977625</v>
      </c>
      <c r="J29">
        <f t="shared" si="5"/>
        <v>7.8848415443134778E-7</v>
      </c>
      <c r="K29">
        <f t="shared" si="6"/>
        <v>-14.053153526583737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0.97982586655330262</v>
      </c>
      <c r="J30">
        <f t="shared" si="5"/>
        <v>7.4507248645929007E-7</v>
      </c>
      <c r="K30">
        <f t="shared" si="6"/>
        <v>-14.109784326039131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0.98411280577380134</v>
      </c>
      <c r="J31">
        <f t="shared" si="5"/>
        <v>7.0386179406439224E-7</v>
      </c>
      <c r="K31">
        <f t="shared" si="6"/>
        <v>-14.166683815310172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0.98910730364175226</v>
      </c>
      <c r="J32">
        <f t="shared" si="5"/>
        <v>6.689419041227386E-7</v>
      </c>
      <c r="K32">
        <f t="shared" si="6"/>
        <v>-14.217568620465308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0.99258529876724388</v>
      </c>
      <c r="J33">
        <f t="shared" si="5"/>
        <v>6.3572443186847126E-7</v>
      </c>
      <c r="K33">
        <f t="shared" si="6"/>
        <v>-14.268500650726264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0.99091562094952412</v>
      </c>
      <c r="J34">
        <f t="shared" si="5"/>
        <v>6.1454019882148964E-7</v>
      </c>
      <c r="K34">
        <f t="shared" si="6"/>
        <v>-14.302391492957895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0.99999905424210078</v>
      </c>
      <c r="J35">
        <f t="shared" si="5"/>
        <v>6.1824787303499769E-7</v>
      </c>
      <c r="K35">
        <f t="shared" si="6"/>
        <v>-14.296376370850039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BF036-D643-4F43-B045-EFD9AEB75701}">
  <dimension ref="A1:P35"/>
  <sheetViews>
    <sheetView tabSelected="1" workbookViewId="0">
      <selection activeCell="M19" sqref="M19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8</v>
      </c>
      <c r="J1" s="1" t="s">
        <v>9</v>
      </c>
      <c r="K1" t="s">
        <v>10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H2*H2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H3*H3</f>
        <v>3.3135436308286297E-3</v>
      </c>
      <c r="J3">
        <f t="shared" ref="J3:J35" si="5">I3/G3</f>
        <v>3.5378917261956075E-8</v>
      </c>
      <c r="K3">
        <f t="shared" ref="K3:K35" si="6">LN(J3)</f>
        <v>-17.157149751793398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2.4661697765751677E-3</v>
      </c>
      <c r="J4">
        <f t="shared" si="5"/>
        <v>2.4406565659338012E-8</v>
      </c>
      <c r="K4">
        <f t="shared" si="6"/>
        <v>-17.528413656444869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1.0817090715677763E-2</v>
      </c>
      <c r="J5">
        <f t="shared" si="5"/>
        <v>8.6233281301381326E-8</v>
      </c>
      <c r="K5">
        <f t="shared" si="6"/>
        <v>-16.266209639808324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1.7413692168367041E-2</v>
      </c>
      <c r="J6">
        <f t="shared" si="5"/>
        <v>1.2135229457476534E-7</v>
      </c>
      <c r="K6">
        <f t="shared" si="6"/>
        <v>-15.924567996219439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1.8443936717884846E-2</v>
      </c>
      <c r="J7">
        <f t="shared" si="5"/>
        <v>1.2192440277629082E-7</v>
      </c>
      <c r="K7">
        <f t="shared" si="6"/>
        <v>-15.919864633649839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1.694572562376246E-2</v>
      </c>
      <c r="J8">
        <f t="shared" si="5"/>
        <v>1.0750558447918632E-7</v>
      </c>
      <c r="K8">
        <f t="shared" si="6"/>
        <v>-16.045723042084383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1.8871937111181368E-2</v>
      </c>
      <c r="J9">
        <f t="shared" si="5"/>
        <v>1.0465361240583855E-7</v>
      </c>
      <c r="K9">
        <f t="shared" si="6"/>
        <v>-16.072609869721944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2.3046674544927221E-2</v>
      </c>
      <c r="J10">
        <f t="shared" si="5"/>
        <v>1.0772517005535165E-7</v>
      </c>
      <c r="K10">
        <f t="shared" si="6"/>
        <v>-16.043682574839568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3.3935791338069336E-2</v>
      </c>
      <c r="J11">
        <f t="shared" si="5"/>
        <v>1.36401461029003E-7</v>
      </c>
      <c r="K11">
        <f t="shared" si="6"/>
        <v>-15.807663380238088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7.1640535865651528E-2</v>
      </c>
      <c r="J12">
        <f t="shared" si="5"/>
        <v>2.5329763072489747E-7</v>
      </c>
      <c r="K12">
        <f t="shared" si="6"/>
        <v>-15.188700633614989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0.34914109187993037</v>
      </c>
      <c r="J13">
        <f t="shared" si="5"/>
        <v>1.0738572160061319E-6</v>
      </c>
      <c r="K13">
        <f t="shared" si="6"/>
        <v>-13.744253516706269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0.49490633422051955</v>
      </c>
      <c r="J14">
        <f t="shared" si="5"/>
        <v>1.3500213058353518E-6</v>
      </c>
      <c r="K14">
        <f t="shared" si="6"/>
        <v>-13.515390183538212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0.6128221345919308</v>
      </c>
      <c r="J15">
        <f t="shared" si="5"/>
        <v>1.4887599802498192E-6</v>
      </c>
      <c r="K15">
        <f t="shared" si="6"/>
        <v>-13.417567012521156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0.7346857862597802</v>
      </c>
      <c r="J16">
        <f t="shared" si="5"/>
        <v>1.608839866422334E-6</v>
      </c>
      <c r="K16">
        <f t="shared" si="6"/>
        <v>-13.339997218572259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0.85425077471569921</v>
      </c>
      <c r="J17">
        <f t="shared" si="5"/>
        <v>1.6999120641669487E-6</v>
      </c>
      <c r="K17">
        <f t="shared" si="6"/>
        <v>-13.284934035200607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0.94660485264259153</v>
      </c>
      <c r="J18">
        <f t="shared" si="5"/>
        <v>1.7194061475806093E-6</v>
      </c>
      <c r="K18">
        <f t="shared" si="6"/>
        <v>-13.273531589790446</v>
      </c>
      <c r="M18">
        <v>4000.1</v>
      </c>
      <c r="N18">
        <v>7.1901999999999999</v>
      </c>
      <c r="O18">
        <v>0.81</v>
      </c>
      <c r="P18">
        <f>0.008314*M18</f>
        <v>33.256831400000003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0.97657196576939176</v>
      </c>
      <c r="J19">
        <f t="shared" si="5"/>
        <v>1.6207775256481582E-6</v>
      </c>
      <c r="K19">
        <f t="shared" si="6"/>
        <v>-13.332604569757311</v>
      </c>
      <c r="M19">
        <v>299.14</v>
      </c>
      <c r="N19">
        <v>13.734</v>
      </c>
      <c r="O19">
        <v>0.27</v>
      </c>
      <c r="P19">
        <f>0.008314*M19</f>
        <v>2.4870499599999998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0.98007710373929413</v>
      </c>
      <c r="J20">
        <f t="shared" si="5"/>
        <v>1.4928005838748819E-6</v>
      </c>
      <c r="K20">
        <f t="shared" si="6"/>
        <v>-13.414856615726075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0.9805971363617656</v>
      </c>
      <c r="J21">
        <f t="shared" si="5"/>
        <v>1.3776347312241267E-6</v>
      </c>
      <c r="K21">
        <f t="shared" si="6"/>
        <v>-13.495142492191119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0.98198801442574968</v>
      </c>
      <c r="J22">
        <f t="shared" si="5"/>
        <v>1.2767445983497992E-6</v>
      </c>
      <c r="K22">
        <f t="shared" si="6"/>
        <v>-13.571197002209045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0.98396834099066344</v>
      </c>
      <c r="J23">
        <f t="shared" si="5"/>
        <v>1.18751144252058E-6</v>
      </c>
      <c r="K23">
        <f t="shared" si="6"/>
        <v>-13.643650665277235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0.98755492303694681</v>
      </c>
      <c r="J24">
        <f t="shared" si="5"/>
        <v>1.1068934974672881E-6</v>
      </c>
      <c r="K24">
        <f t="shared" si="6"/>
        <v>-13.71395311711605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0.99308042486742587</v>
      </c>
      <c r="J25">
        <f t="shared" si="5"/>
        <v>1.0382210680417605E-6</v>
      </c>
      <c r="K25">
        <f t="shared" si="6"/>
        <v>-13.778001820904469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0.99196988775384065</v>
      </c>
      <c r="J26">
        <f t="shared" si="5"/>
        <v>9.7053406456896195E-7</v>
      </c>
      <c r="K26">
        <f t="shared" si="6"/>
        <v>-13.8454193349338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0.99328658868793263</v>
      </c>
      <c r="J27">
        <f t="shared" si="5"/>
        <v>9.0981385366739718E-7</v>
      </c>
      <c r="K27">
        <f t="shared" si="6"/>
        <v>-13.910025814769485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0.9927155216985174</v>
      </c>
      <c r="J28">
        <f t="shared" si="5"/>
        <v>8.5404219501948733E-7</v>
      </c>
      <c r="K28">
        <f t="shared" si="6"/>
        <v>-13.973285235690486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0.99295595094294209</v>
      </c>
      <c r="J29">
        <f t="shared" si="5"/>
        <v>8.0173234541963505E-7</v>
      </c>
      <c r="K29">
        <f t="shared" si="6"/>
        <v>-14.036491018672175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0.99409583707182458</v>
      </c>
      <c r="J30">
        <f t="shared" si="5"/>
        <v>7.5592355987842351E-7</v>
      </c>
      <c r="K30">
        <f t="shared" si="6"/>
        <v>-14.095325577150893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0.99553145077877303</v>
      </c>
      <c r="J31">
        <f t="shared" si="5"/>
        <v>7.1202869110285142E-7</v>
      </c>
      <c r="K31">
        <f t="shared" si="6"/>
        <v>-14.155147629853548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0.99711272689511476</v>
      </c>
      <c r="J32">
        <f t="shared" si="5"/>
        <v>6.7435604175441503E-7</v>
      </c>
      <c r="K32">
        <f t="shared" si="6"/>
        <v>-14.209507613648851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0.99814286906777461</v>
      </c>
      <c r="J33">
        <f t="shared" si="5"/>
        <v>6.3928390753898732E-7</v>
      </c>
      <c r="K33">
        <f t="shared" si="6"/>
        <v>-14.26291718149276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0.99765663359957069</v>
      </c>
      <c r="J34">
        <f t="shared" si="5"/>
        <v>6.1872080024368562E-7</v>
      </c>
      <c r="K34">
        <f t="shared" si="6"/>
        <v>-14.295611715702423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0.99999989342087336</v>
      </c>
      <c r="J35">
        <f t="shared" si="5"/>
        <v>6.1824839185597958E-7</v>
      </c>
      <c r="K35">
        <f t="shared" si="6"/>
        <v>-14.296375531670824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4D244-396E-4C85-8FE3-0887C9C422FC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54</v>
      </c>
      <c r="J1" s="1" t="s">
        <v>55</v>
      </c>
      <c r="K1" t="s">
        <v>56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(1-((1-H2)^0.333))^2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(1-((1-H3)^0.333))^2</f>
        <v>3.8215705193089176E-4</v>
      </c>
      <c r="J3">
        <f t="shared" ref="J3:J35" si="5">I3/G3</f>
        <v>4.0803152840800228E-9</v>
      </c>
      <c r="K3">
        <f t="shared" ref="K3:K35" si="6">LN(J3)</f>
        <v>-19.317091576006131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2.8286735013333998E-4</v>
      </c>
      <c r="J4">
        <f t="shared" si="5"/>
        <v>2.7994100890733593E-9</v>
      </c>
      <c r="K4">
        <f t="shared" si="6"/>
        <v>-19.693857124435723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1.2895053530914311E-3</v>
      </c>
      <c r="J5">
        <f t="shared" si="5"/>
        <v>1.0279869215814662E-8</v>
      </c>
      <c r="K5">
        <f t="shared" si="6"/>
        <v>-18.393078299197338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2.118991992917135E-3</v>
      </c>
      <c r="J6">
        <f t="shared" si="5"/>
        <v>1.4766801781024183E-8</v>
      </c>
      <c r="K6">
        <f t="shared" si="6"/>
        <v>-18.0308842986488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2.2508046771861101E-3</v>
      </c>
      <c r="J7">
        <f t="shared" si="5"/>
        <v>1.4879036955591441E-8</v>
      </c>
      <c r="K7">
        <f t="shared" si="6"/>
        <v>-18.023312530362322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2.0593115813042581E-3</v>
      </c>
      <c r="J8">
        <f t="shared" si="5"/>
        <v>1.3064503703661231E-8</v>
      </c>
      <c r="K8">
        <f t="shared" si="6"/>
        <v>-18.153366925403255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2.3057337477191569E-3</v>
      </c>
      <c r="J9">
        <f t="shared" si="5"/>
        <v>1.2786359159807352E-8</v>
      </c>
      <c r="K9">
        <f t="shared" si="6"/>
        <v>-18.174886924912919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2.8465585231685049E-3</v>
      </c>
      <c r="J10">
        <f t="shared" si="5"/>
        <v>1.3305433735485858E-8</v>
      </c>
      <c r="K10">
        <f t="shared" si="6"/>
        <v>-18.135093333612868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4.2972695973905522E-3</v>
      </c>
      <c r="J11">
        <f t="shared" si="5"/>
        <v>1.7272437989740834E-8</v>
      </c>
      <c r="K11">
        <f t="shared" si="6"/>
        <v>-17.874153785686918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9.7087485139987738E-3</v>
      </c>
      <c r="J12">
        <f t="shared" si="5"/>
        <v>3.4326976566891338E-8</v>
      </c>
      <c r="K12">
        <f t="shared" si="6"/>
        <v>-17.187334303064137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6.6262886508176397E-2</v>
      </c>
      <c r="J13">
        <f t="shared" si="5"/>
        <v>2.0380551153993482E-7</v>
      </c>
      <c r="K13">
        <f t="shared" si="6"/>
        <v>-15.40609967265725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0.11082718149140905</v>
      </c>
      <c r="J14">
        <f t="shared" si="5"/>
        <v>3.0231792550146787E-7</v>
      </c>
      <c r="K14">
        <f t="shared" si="6"/>
        <v>-15.01178663985824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0.15889166714648897</v>
      </c>
      <c r="J15">
        <f t="shared" si="5"/>
        <v>3.8600360837224647E-7</v>
      </c>
      <c r="K15">
        <f t="shared" si="6"/>
        <v>-14.767419119410645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0.22743084044885201</v>
      </c>
      <c r="J16">
        <f t="shared" si="5"/>
        <v>4.9803577231405747E-7</v>
      </c>
      <c r="K16">
        <f t="shared" si="6"/>
        <v>-14.512593930545611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0.33238837083951023</v>
      </c>
      <c r="J17">
        <f t="shared" si="5"/>
        <v>6.6143457905195044E-7</v>
      </c>
      <c r="K17">
        <f t="shared" si="6"/>
        <v>-14.228854756162768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0.48916377122325616</v>
      </c>
      <c r="J18">
        <f t="shared" si="5"/>
        <v>8.8851350494031712E-7</v>
      </c>
      <c r="K18">
        <f t="shared" si="6"/>
        <v>-13.93371598975949</v>
      </c>
      <c r="M18">
        <v>4851.8</v>
      </c>
      <c r="N18">
        <v>7.4169</v>
      </c>
      <c r="O18">
        <v>0.81</v>
      </c>
      <c r="P18">
        <f>0.008314*M18</f>
        <v>40.337865200000003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0.5961470762050467</v>
      </c>
      <c r="J19">
        <f t="shared" si="5"/>
        <v>9.8940151567095438E-7</v>
      </c>
      <c r="K19">
        <f t="shared" si="6"/>
        <v>-13.826165606244784</v>
      </c>
      <c r="M19">
        <v>2762.6</v>
      </c>
      <c r="N19">
        <v>10.340999999999999</v>
      </c>
      <c r="O19">
        <v>0.86</v>
      </c>
      <c r="P19">
        <f>0.008314*M19</f>
        <v>22.968256400000001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0.61487946282929362</v>
      </c>
      <c r="J20">
        <f t="shared" si="5"/>
        <v>9.3655123420616886E-7</v>
      </c>
      <c r="K20">
        <f t="shared" si="6"/>
        <v>-13.881061608383405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0.61786630520666819</v>
      </c>
      <c r="J21">
        <f t="shared" si="5"/>
        <v>8.6803647465660846E-7</v>
      </c>
      <c r="K21">
        <f t="shared" si="6"/>
        <v>-13.95703210167515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0.62616159245046876</v>
      </c>
      <c r="J22">
        <f t="shared" si="5"/>
        <v>8.1411220820525852E-7</v>
      </c>
      <c r="K22">
        <f t="shared" si="6"/>
        <v>-14.021167632526014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0.63884310027207747</v>
      </c>
      <c r="J23">
        <f t="shared" si="5"/>
        <v>7.7099380126866569E-7</v>
      </c>
      <c r="K23">
        <f t="shared" si="6"/>
        <v>-14.075585503274461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0.66514631478088571</v>
      </c>
      <c r="J24">
        <f t="shared" si="5"/>
        <v>7.4552423720513183E-7</v>
      </c>
      <c r="K24">
        <f t="shared" si="6"/>
        <v>-14.109178191928542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0.71974992873288568</v>
      </c>
      <c r="J25">
        <f t="shared" si="5"/>
        <v>7.5246628673784922E-7</v>
      </c>
      <c r="K25">
        <f t="shared" si="6"/>
        <v>-14.099909643004283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0.7067118858017285</v>
      </c>
      <c r="J26">
        <f t="shared" si="5"/>
        <v>6.9144030224489241E-7</v>
      </c>
      <c r="K26">
        <f t="shared" si="6"/>
        <v>-14.184489020378306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0.72233485063495884</v>
      </c>
      <c r="J27">
        <f t="shared" si="5"/>
        <v>6.6163206226569665E-7</v>
      </c>
      <c r="K27">
        <f t="shared" si="6"/>
        <v>-14.228556232703639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0.71530831181490617</v>
      </c>
      <c r="J28">
        <f t="shared" si="5"/>
        <v>6.1538624851240575E-7</v>
      </c>
      <c r="K28">
        <f t="shared" si="6"/>
        <v>-14.301015719916837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0.71821614913068166</v>
      </c>
      <c r="J29">
        <f t="shared" si="5"/>
        <v>5.7990197572609921E-7</v>
      </c>
      <c r="K29">
        <f t="shared" si="6"/>
        <v>-14.360406755058095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0.73307402321164084</v>
      </c>
      <c r="J30">
        <f t="shared" si="5"/>
        <v>5.5743913676655278E-7</v>
      </c>
      <c r="K30">
        <f t="shared" si="6"/>
        <v>-14.39991251129099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0.75508077412952934</v>
      </c>
      <c r="J31">
        <f t="shared" si="5"/>
        <v>5.4005242612857519E-7</v>
      </c>
      <c r="K31">
        <f t="shared" si="6"/>
        <v>-14.431599616677289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0.78624888926274106</v>
      </c>
      <c r="J32">
        <f t="shared" si="5"/>
        <v>5.317469875728503E-7</v>
      </c>
      <c r="K32">
        <f t="shared" si="6"/>
        <v>-14.44709804800134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0.81396081378700358</v>
      </c>
      <c r="J33">
        <f t="shared" si="5"/>
        <v>5.2132020950804129E-7</v>
      </c>
      <c r="K33">
        <f t="shared" si="6"/>
        <v>-14.466901378404049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0.79980574146638539</v>
      </c>
      <c r="J34">
        <f t="shared" si="5"/>
        <v>4.9601880219462034E-7</v>
      </c>
      <c r="K34">
        <f t="shared" si="6"/>
        <v>-14.516652003289517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0.99244595901823229</v>
      </c>
      <c r="J35">
        <f t="shared" si="5"/>
        <v>6.1357818356161449E-7</v>
      </c>
      <c r="K35">
        <f t="shared" si="6"/>
        <v>-14.303958142346811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830E1-EBDB-4DCE-8F42-FB423B3297F8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51</v>
      </c>
      <c r="J1" s="1" t="s">
        <v>52</v>
      </c>
      <c r="K1" t="s">
        <v>53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(H2)^0.5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(H3)^0.5</f>
        <v>0.23992371274506014</v>
      </c>
      <c r="J3">
        <f t="shared" ref="J3:J35" si="5">I3/G3</f>
        <v>2.5616808251491513E-6</v>
      </c>
      <c r="K3">
        <f t="shared" ref="K3:K35" si="6">LN(J3)</f>
        <v>-12.874846942598223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0.22284646165462396</v>
      </c>
      <c r="J4">
        <f t="shared" si="5"/>
        <v>2.2054105317428274E-6</v>
      </c>
      <c r="K4">
        <f t="shared" si="6"/>
        <v>-13.024596884198925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0.32249843983061377</v>
      </c>
      <c r="J5">
        <f t="shared" si="5"/>
        <v>2.5709406911844898E-6</v>
      </c>
      <c r="K5">
        <f t="shared" si="6"/>
        <v>-12.871238698330696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0.36326429690638079</v>
      </c>
      <c r="J6">
        <f t="shared" si="5"/>
        <v>2.5315111545819864E-6</v>
      </c>
      <c r="K6">
        <f t="shared" si="6"/>
        <v>-12.886694139232908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0.36852198847307394</v>
      </c>
      <c r="J7">
        <f t="shared" si="5"/>
        <v>2.4361297721728174E-6</v>
      </c>
      <c r="K7">
        <f t="shared" si="6"/>
        <v>-12.925099936886621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0.36079876522077209</v>
      </c>
      <c r="J8">
        <f t="shared" si="5"/>
        <v>2.2889478441712046E-6</v>
      </c>
      <c r="K8">
        <f t="shared" si="6"/>
        <v>-12.987418302674492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0.37064156431027601</v>
      </c>
      <c r="J9">
        <f t="shared" si="5"/>
        <v>2.0553787554664627E-6</v>
      </c>
      <c r="K9">
        <f t="shared" si="6"/>
        <v>-13.095050417769514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0.38962971178905714</v>
      </c>
      <c r="J10">
        <f t="shared" si="5"/>
        <v>1.8212140271808735E-6</v>
      </c>
      <c r="K10">
        <f t="shared" si="6"/>
        <v>-13.216007231351558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0.429204725843571</v>
      </c>
      <c r="J11">
        <f t="shared" si="5"/>
        <v>1.7251447329575206E-6</v>
      </c>
      <c r="K11">
        <f t="shared" si="6"/>
        <v>-13.270199607836844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0.51735625762995952</v>
      </c>
      <c r="J12">
        <f t="shared" si="5"/>
        <v>1.829203435107173E-6</v>
      </c>
      <c r="K12">
        <f t="shared" si="6"/>
        <v>-13.211629967235577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0.7686882479657603</v>
      </c>
      <c r="J13">
        <f t="shared" si="5"/>
        <v>2.3642631621860736E-6</v>
      </c>
      <c r="K13">
        <f t="shared" si="6"/>
        <v>-12.955044143894424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0.83874656211118637</v>
      </c>
      <c r="J14">
        <f t="shared" si="5"/>
        <v>2.287959661760393E-6</v>
      </c>
      <c r="K14">
        <f t="shared" si="6"/>
        <v>-12.987850114951618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0.88477656462732834</v>
      </c>
      <c r="J15">
        <f t="shared" si="5"/>
        <v>2.1494327089820303E-6</v>
      </c>
      <c r="K15">
        <f t="shared" si="6"/>
        <v>-13.050306606928325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0.92581755071394689</v>
      </c>
      <c r="J16">
        <f t="shared" si="5"/>
        <v>2.0273866903087245E-6</v>
      </c>
      <c r="K16">
        <f t="shared" si="6"/>
        <v>-13.10876293892608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0.96138279421796513</v>
      </c>
      <c r="J17">
        <f t="shared" si="5"/>
        <v>1.9130988915023759E-6</v>
      </c>
      <c r="K17">
        <f t="shared" si="6"/>
        <v>-13.166786174382064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0.98637528442929712</v>
      </c>
      <c r="J18">
        <f t="shared" si="5"/>
        <v>1.7916448696990302E-6</v>
      </c>
      <c r="K18">
        <f t="shared" si="6"/>
        <v>-13.232376438442039</v>
      </c>
      <c r="M18">
        <v>244.27</v>
      </c>
      <c r="N18">
        <v>12.641999999999999</v>
      </c>
      <c r="O18">
        <v>0.23</v>
      </c>
      <c r="P18">
        <f>0.008314*M18</f>
        <v>2.0308607800000003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0.99409081986184056</v>
      </c>
      <c r="J19">
        <f t="shared" si="5"/>
        <v>1.6498528687702392E-6</v>
      </c>
      <c r="K19">
        <f t="shared" si="6"/>
        <v>-13.314824444469984</v>
      </c>
      <c r="M19">
        <v>1182.5999999999999</v>
      </c>
      <c r="N19">
        <v>14.843999999999999</v>
      </c>
      <c r="O19">
        <v>0.98</v>
      </c>
      <c r="P19">
        <f>0.008314*M19</f>
        <v>9.8321363999999996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0.99498162604363216</v>
      </c>
      <c r="J20">
        <f t="shared" si="5"/>
        <v>1.5155023483721888E-6</v>
      </c>
      <c r="K20">
        <f t="shared" si="6"/>
        <v>-13.399763590880511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0.99511358504441549</v>
      </c>
      <c r="J21">
        <f t="shared" si="5"/>
        <v>1.3980287984079752E-6</v>
      </c>
      <c r="K21">
        <f t="shared" si="6"/>
        <v>-13.480447314645245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0.99546626455501597</v>
      </c>
      <c r="J22">
        <f t="shared" si="5"/>
        <v>1.2942685220585946E-6</v>
      </c>
      <c r="K22">
        <f t="shared" si="6"/>
        <v>-13.557564870230609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0.99596776233055606</v>
      </c>
      <c r="J23">
        <f t="shared" si="5"/>
        <v>1.2019930569700872E-6</v>
      </c>
      <c r="K23">
        <f t="shared" si="6"/>
        <v>-13.63152949809915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0.99687410444465574</v>
      </c>
      <c r="J24">
        <f t="shared" si="5"/>
        <v>1.1173388317583565E-6</v>
      </c>
      <c r="K24">
        <f t="shared" si="6"/>
        <v>-13.704560742999874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0.99826559921278912</v>
      </c>
      <c r="J25">
        <f t="shared" si="5"/>
        <v>1.0436419353874687E-6</v>
      </c>
      <c r="K25">
        <f t="shared" si="6"/>
        <v>-13.772794101099574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0.99798639821043389</v>
      </c>
      <c r="J26">
        <f t="shared" si="5"/>
        <v>9.7642056215325953E-7</v>
      </c>
      <c r="K26">
        <f t="shared" si="6"/>
        <v>-13.839372439500167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0.99831740524595614</v>
      </c>
      <c r="J27">
        <f t="shared" si="5"/>
        <v>9.1442189595033507E-7</v>
      </c>
      <c r="K27">
        <f t="shared" si="6"/>
        <v>-13.904973779050037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0.99817388446446942</v>
      </c>
      <c r="J28">
        <f t="shared" si="5"/>
        <v>8.5873807416709078E-7</v>
      </c>
      <c r="K28">
        <f t="shared" si="6"/>
        <v>-13.967801880939074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0.99823431678222707</v>
      </c>
      <c r="J29">
        <f t="shared" si="5"/>
        <v>8.0599420277624199E-7</v>
      </c>
      <c r="K29">
        <f t="shared" si="6"/>
        <v>-14.031189287050957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0.99852067992224636</v>
      </c>
      <c r="J30">
        <f t="shared" si="5"/>
        <v>7.5928826862647127E-7</v>
      </c>
      <c r="K30">
        <f t="shared" si="6"/>
        <v>-14.090884331094871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0.99888098580637441</v>
      </c>
      <c r="J31">
        <f t="shared" si="5"/>
        <v>7.1442436131461668E-7</v>
      </c>
      <c r="K31">
        <f t="shared" si="6"/>
        <v>-14.151788707581124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0.99927739887243405</v>
      </c>
      <c r="J32">
        <f t="shared" si="5"/>
        <v>6.7582002830974382E-7</v>
      </c>
      <c r="K32">
        <f t="shared" si="6"/>
        <v>-14.207339026660057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0.99953539357853127</v>
      </c>
      <c r="J33">
        <f t="shared" si="5"/>
        <v>6.4017578237791874E-7</v>
      </c>
      <c r="K33">
        <f t="shared" si="6"/>
        <v>-14.261523038339339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0.99941364287945211</v>
      </c>
      <c r="J34">
        <f t="shared" si="5"/>
        <v>6.198104518844125E-7</v>
      </c>
      <c r="K34">
        <f t="shared" si="6"/>
        <v>-14.293852128417083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0.99999997335521729</v>
      </c>
      <c r="J35">
        <f t="shared" si="5"/>
        <v>6.1824844127526446E-7</v>
      </c>
      <c r="K35">
        <f t="shared" si="6"/>
        <v>-14.296375451736475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D70F7-1390-4CFA-9559-16C34994FDD1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48</v>
      </c>
      <c r="J1" s="1" t="s">
        <v>49</v>
      </c>
      <c r="K1" t="s">
        <v>50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(H2)^0.333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(H3)^0.333</f>
        <v>0.38648152083837528</v>
      </c>
      <c r="J3">
        <f t="shared" ref="J3:J35" si="5">I3/G3</f>
        <v>4.1264879151739133E-6</v>
      </c>
      <c r="K3">
        <f t="shared" ref="K3:K35" si="6">LN(J3)</f>
        <v>-12.398083896507828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0.36793561202740771</v>
      </c>
      <c r="J4">
        <f t="shared" si="5"/>
        <v>3.6412921602771637E-6</v>
      </c>
      <c r="K4">
        <f t="shared" si="6"/>
        <v>-12.52317195022221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0.47062976812366575</v>
      </c>
      <c r="J5">
        <f t="shared" si="5"/>
        <v>3.7518358910119466E-6</v>
      </c>
      <c r="K5">
        <f t="shared" si="6"/>
        <v>-12.493265266846187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0.50945793235660819</v>
      </c>
      <c r="J6">
        <f t="shared" si="5"/>
        <v>3.5503033178165743E-6</v>
      </c>
      <c r="K6">
        <f t="shared" si="6"/>
        <v>-12.548477516488408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0.51435696883322568</v>
      </c>
      <c r="J7">
        <f t="shared" si="5"/>
        <v>3.4001779120182417E-6</v>
      </c>
      <c r="K7">
        <f t="shared" si="6"/>
        <v>-12.591682800646982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0.50715243889586203</v>
      </c>
      <c r="J8">
        <f t="shared" si="5"/>
        <v>3.2174319692212163E-6</v>
      </c>
      <c r="K8">
        <f t="shared" si="6"/>
        <v>-12.646927041686856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0.51632534515046136</v>
      </c>
      <c r="J9">
        <f t="shared" si="5"/>
        <v>2.8632626438052296E-6</v>
      </c>
      <c r="K9">
        <f t="shared" si="6"/>
        <v>-12.763548798785477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0.53379472381736237</v>
      </c>
      <c r="J10">
        <f t="shared" si="5"/>
        <v>2.4950726529234463E-6</v>
      </c>
      <c r="K10">
        <f t="shared" si="6"/>
        <v>-12.901192709776559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0.56931752648454748</v>
      </c>
      <c r="J11">
        <f t="shared" si="5"/>
        <v>2.2883138815977982E-6</v>
      </c>
      <c r="K11">
        <f t="shared" si="6"/>
        <v>-12.98769530784284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0.64473900471065693</v>
      </c>
      <c r="J12">
        <f t="shared" si="5"/>
        <v>2.279587392190882E-6</v>
      </c>
      <c r="K12">
        <f t="shared" si="6"/>
        <v>-12.991516099712003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0.83928538550471576</v>
      </c>
      <c r="J13">
        <f t="shared" si="5"/>
        <v>2.5813995787773818E-6</v>
      </c>
      <c r="K13">
        <f t="shared" si="6"/>
        <v>-12.867178833721372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0.8894838794262756</v>
      </c>
      <c r="J14">
        <f t="shared" si="5"/>
        <v>2.4263625364865402E-6</v>
      </c>
      <c r="K14">
        <f t="shared" si="6"/>
        <v>-12.929117320648977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0.92170338996437096</v>
      </c>
      <c r="J15">
        <f t="shared" si="5"/>
        <v>2.239140923904899E-6</v>
      </c>
      <c r="K15">
        <f t="shared" si="6"/>
        <v>-13.009418281772323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0.94996132087822283</v>
      </c>
      <c r="J16">
        <f t="shared" si="5"/>
        <v>2.0802575375368624E-6</v>
      </c>
      <c r="K16">
        <f t="shared" si="6"/>
        <v>-13.08301885579214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0.9741121627893623</v>
      </c>
      <c r="J17">
        <f t="shared" si="5"/>
        <v>1.9384296349376943E-6</v>
      </c>
      <c r="K17">
        <f t="shared" si="6"/>
        <v>-13.153632379210933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0.99090516688111463</v>
      </c>
      <c r="J18">
        <f t="shared" si="5"/>
        <v>1.799872915132908E-6</v>
      </c>
      <c r="K18">
        <f t="shared" si="6"/>
        <v>-13.227794498258584</v>
      </c>
      <c r="M18">
        <v>173.88</v>
      </c>
      <c r="N18">
        <v>13.249000000000001</v>
      </c>
      <c r="O18">
        <v>0.28000000000000003</v>
      </c>
      <c r="P18">
        <f>0.008314*M18</f>
        <v>1.44563832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0.99606059209241571</v>
      </c>
      <c r="J19">
        <f t="shared" si="5"/>
        <v>1.653122021145965E-6</v>
      </c>
      <c r="K19">
        <f t="shared" si="6"/>
        <v>-13.312844923854662</v>
      </c>
      <c r="M19">
        <v>1281</v>
      </c>
      <c r="N19">
        <v>14.967000000000001</v>
      </c>
      <c r="O19">
        <v>0.99</v>
      </c>
      <c r="P19">
        <f>0.008314*M19</f>
        <v>10.650234000000001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0.99665495565277018</v>
      </c>
      <c r="J20">
        <f t="shared" si="5"/>
        <v>1.5180510737816549E-6</v>
      </c>
      <c r="K20">
        <f t="shared" si="6"/>
        <v>-13.39808323411437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0.99674298619942281</v>
      </c>
      <c r="J21">
        <f t="shared" si="5"/>
        <v>1.4003179338123096E-6</v>
      </c>
      <c r="K21">
        <f t="shared" si="6"/>
        <v>-13.478811251545139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0.99697824143135572</v>
      </c>
      <c r="J22">
        <f t="shared" si="5"/>
        <v>1.2962343386279805E-6</v>
      </c>
      <c r="K22">
        <f t="shared" si="6"/>
        <v>-13.556047159537009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0.99731271811022915</v>
      </c>
      <c r="J23">
        <f t="shared" si="5"/>
        <v>1.2036162294965914E-6</v>
      </c>
      <c r="K23">
        <f t="shared" si="6"/>
        <v>-13.630180008153323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0.99791706527181545</v>
      </c>
      <c r="J24">
        <f t="shared" si="5"/>
        <v>1.1185078265461562E-6</v>
      </c>
      <c r="K24">
        <f t="shared" si="6"/>
        <v>-13.703515058681605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0.99884455424539964</v>
      </c>
      <c r="J25">
        <f t="shared" si="5"/>
        <v>1.0442472069216299E-6</v>
      </c>
      <c r="K25">
        <f t="shared" si="6"/>
        <v>-13.772214308294629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0.99865848984404271</v>
      </c>
      <c r="J26">
        <f t="shared" si="5"/>
        <v>9.7707813032441256E-7</v>
      </c>
      <c r="K26">
        <f t="shared" si="6"/>
        <v>-13.838699218475222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0.99887907677458476</v>
      </c>
      <c r="J27">
        <f t="shared" si="5"/>
        <v>9.1493636633962306E-7</v>
      </c>
      <c r="K27">
        <f t="shared" si="6"/>
        <v>-13.904411319073272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0.99878343586007112</v>
      </c>
      <c r="J28">
        <f t="shared" si="5"/>
        <v>8.5926247677841101E-7</v>
      </c>
      <c r="K28">
        <f t="shared" si="6"/>
        <v>-13.96719140077675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0.99882370795458753</v>
      </c>
      <c r="J29">
        <f t="shared" si="5"/>
        <v>8.0647008890848926E-7</v>
      </c>
      <c r="K29">
        <f t="shared" si="6"/>
        <v>-14.030599027597129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0.99901452927109202</v>
      </c>
      <c r="J30">
        <f t="shared" si="5"/>
        <v>7.5966379817191495E-7</v>
      </c>
      <c r="K30">
        <f t="shared" si="6"/>
        <v>-14.090389872367302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0.99925459720631649</v>
      </c>
      <c r="J31">
        <f t="shared" si="5"/>
        <v>7.1469157741901371E-7</v>
      </c>
      <c r="K31">
        <f t="shared" si="6"/>
        <v>-14.151414747568129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0.9995186895555398</v>
      </c>
      <c r="J32">
        <f t="shared" si="5"/>
        <v>6.7598321530513818E-7</v>
      </c>
      <c r="K32">
        <f t="shared" si="6"/>
        <v>-14.207097590641972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0.99969054811005664</v>
      </c>
      <c r="J33">
        <f t="shared" si="5"/>
        <v>6.4027515472055601E-7</v>
      </c>
      <c r="K33">
        <f t="shared" si="6"/>
        <v>-14.261367823734924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0.99960944790798578</v>
      </c>
      <c r="J34">
        <f t="shared" si="5"/>
        <v>6.1993188509085448E-7</v>
      </c>
      <c r="K34">
        <f t="shared" si="6"/>
        <v>-14.293656227699316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0.99999998225457465</v>
      </c>
      <c r="J35">
        <f t="shared" si="5"/>
        <v>6.1824844677727835E-7</v>
      </c>
      <c r="K35">
        <f t="shared" si="6"/>
        <v>-14.296375442837117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C4EDB-FDCF-403B-85C1-5E746F15B6F6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45</v>
      </c>
      <c r="J1" s="1" t="s">
        <v>46</v>
      </c>
      <c r="K1" t="s">
        <v>47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(H2)^0.25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(H3)^0.25</f>
        <v>0.48982008201487626</v>
      </c>
      <c r="J3">
        <f t="shared" ref="J3:J35" si="5">I3/G3</f>
        <v>5.2298403418080982E-6</v>
      </c>
      <c r="K3">
        <f t="shared" ref="K3:K35" si="6">LN(J3)</f>
        <v>-12.161129807732362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0.47206616236987792</v>
      </c>
      <c r="J4">
        <f t="shared" si="5"/>
        <v>4.6718250693317482E-6</v>
      </c>
      <c r="K4">
        <f t="shared" si="6"/>
        <v>-12.273960755491268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0.56788946092581594</v>
      </c>
      <c r="J5">
        <f t="shared" si="5"/>
        <v>4.5271850739986442E-6</v>
      </c>
      <c r="K5">
        <f t="shared" si="6"/>
        <v>-12.305410208084425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0.60271410876665299</v>
      </c>
      <c r="J6">
        <f t="shared" si="5"/>
        <v>4.2001856564504077E-6</v>
      </c>
      <c r="K6">
        <f t="shared" si="6"/>
        <v>-12.380381829735152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0.60706011932350978</v>
      </c>
      <c r="J7">
        <f t="shared" si="5"/>
        <v>4.0129959037460239E-6</v>
      </c>
      <c r="K7">
        <f t="shared" si="6"/>
        <v>-12.425972487426085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0.60066526886509097</v>
      </c>
      <c r="J8">
        <f t="shared" si="5"/>
        <v>3.8106878536459885E-6</v>
      </c>
      <c r="K8">
        <f t="shared" si="6"/>
        <v>-12.477700846106176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0.60880338723620453</v>
      </c>
      <c r="J9">
        <f t="shared" si="5"/>
        <v>3.376096123244816E-6</v>
      </c>
      <c r="K9">
        <f t="shared" si="6"/>
        <v>-12.598790509110774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0.62420326159758022</v>
      </c>
      <c r="J10">
        <f t="shared" si="5"/>
        <v>2.9176618246429451E-6</v>
      </c>
      <c r="K10">
        <f t="shared" si="6"/>
        <v>-12.744728007436889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0.65513718093508555</v>
      </c>
      <c r="J11">
        <f t="shared" si="5"/>
        <v>2.6332572523134769E-6</v>
      </c>
      <c r="K11">
        <f t="shared" si="6"/>
        <v>-12.847288979103304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0.71927481370471991</v>
      </c>
      <c r="J12">
        <f t="shared" si="5"/>
        <v>2.5431217668885403E-6</v>
      </c>
      <c r="K12">
        <f t="shared" si="6"/>
        <v>-12.882118189505675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0.87674868004791451</v>
      </c>
      <c r="J13">
        <f t="shared" si="5"/>
        <v>2.6966258586860562E-6</v>
      </c>
      <c r="K13">
        <f t="shared" si="6"/>
        <v>-12.823509248425784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0.9158310772796403</v>
      </c>
      <c r="J14">
        <f t="shared" si="5"/>
        <v>2.4982332643225938E-6</v>
      </c>
      <c r="K14">
        <f t="shared" si="6"/>
        <v>-12.899926770187186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0.94062562405418682</v>
      </c>
      <c r="J15">
        <f t="shared" si="5"/>
        <v>2.285109669581155E-6</v>
      </c>
      <c r="K15">
        <f t="shared" si="6"/>
        <v>-12.98909653932952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0.96219413358944716</v>
      </c>
      <c r="J16">
        <f t="shared" si="5"/>
        <v>2.1070453659342075E-6</v>
      </c>
      <c r="K16">
        <f t="shared" si="6"/>
        <v>-13.070223892318385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0.98050129740758896</v>
      </c>
      <c r="J17">
        <f t="shared" si="5"/>
        <v>1.9511436614724959E-6</v>
      </c>
      <c r="K17">
        <f t="shared" si="6"/>
        <v>-13.14709486424564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0.99316427867160884</v>
      </c>
      <c r="J18">
        <f t="shared" si="5"/>
        <v>1.8039763493058935E-6</v>
      </c>
      <c r="K18">
        <f t="shared" si="6"/>
        <v>-13.225517246550638</v>
      </c>
      <c r="M18">
        <v>381.7</v>
      </c>
      <c r="N18">
        <v>13.551</v>
      </c>
      <c r="O18">
        <v>0.79</v>
      </c>
      <c r="P18">
        <f>0.008314*M18</f>
        <v>3.1734537999999999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0.99704103218565709</v>
      </c>
      <c r="J19">
        <f t="shared" si="5"/>
        <v>1.6547492184484373E-6</v>
      </c>
      <c r="K19">
        <f t="shared" si="6"/>
        <v>-13.31186109025543</v>
      </c>
      <c r="M19">
        <v>1329.9</v>
      </c>
      <c r="N19">
        <v>15.029</v>
      </c>
      <c r="O19">
        <v>0.99</v>
      </c>
      <c r="P19">
        <f>0.008314*M19</f>
        <v>11.056788600000001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0.99748765708836329</v>
      </c>
      <c r="J20">
        <f t="shared" si="5"/>
        <v>1.5193193996965285E-6</v>
      </c>
      <c r="K20">
        <f t="shared" si="6"/>
        <v>-13.397248086739582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0.99755380057639775</v>
      </c>
      <c r="J21">
        <f t="shared" si="5"/>
        <v>1.4014570418158685E-6</v>
      </c>
      <c r="K21">
        <f t="shared" si="6"/>
        <v>-13.4779981183876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0.99773055709195158</v>
      </c>
      <c r="J22">
        <f t="shared" si="5"/>
        <v>1.2972124717027323E-6</v>
      </c>
      <c r="K22">
        <f t="shared" si="6"/>
        <v>-13.555292848234203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0.99798184468985007</v>
      </c>
      <c r="J23">
        <f t="shared" si="5"/>
        <v>1.2044237711996046E-6</v>
      </c>
      <c r="K23">
        <f t="shared" si="6"/>
        <v>-13.629509303569469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0.99843582890672333</v>
      </c>
      <c r="J24">
        <f t="shared" si="5"/>
        <v>1.1190892788591437E-6</v>
      </c>
      <c r="K24">
        <f t="shared" si="6"/>
        <v>-13.702995347313843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0.99913242326169616</v>
      </c>
      <c r="J25">
        <f t="shared" si="5"/>
        <v>1.0445481610740546E-6</v>
      </c>
      <c r="K25">
        <f t="shared" si="6"/>
        <v>-13.771926147798757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0.99899269177028216</v>
      </c>
      <c r="J26">
        <f t="shared" si="5"/>
        <v>9.7740511036469836E-7</v>
      </c>
      <c r="K26">
        <f t="shared" si="6"/>
        <v>-13.838364623594561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0.99915834843429907</v>
      </c>
      <c r="J27">
        <f t="shared" si="5"/>
        <v>9.1519216887218359E-7</v>
      </c>
      <c r="K27">
        <f t="shared" si="6"/>
        <v>-13.904131773096797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0.99908652501395967</v>
      </c>
      <c r="J28">
        <f t="shared" si="5"/>
        <v>8.5952322713499923E-7</v>
      </c>
      <c r="K28">
        <f t="shared" si="6"/>
        <v>-13.966887988480506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0.99911676834203267</v>
      </c>
      <c r="J29">
        <f t="shared" si="5"/>
        <v>8.0670671168269483E-7</v>
      </c>
      <c r="K29">
        <f t="shared" si="6"/>
        <v>-14.030305665114088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0.99926006621011643</v>
      </c>
      <c r="J30">
        <f t="shared" si="5"/>
        <v>7.5985050769237305E-7</v>
      </c>
      <c r="K30">
        <f t="shared" si="6"/>
        <v>-14.090144123418868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0.9994403362914539</v>
      </c>
      <c r="J31">
        <f t="shared" si="5"/>
        <v>7.1482442260192945E-7</v>
      </c>
      <c r="K31">
        <f t="shared" si="6"/>
        <v>-14.151228887202388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0.99963863414357601</v>
      </c>
      <c r="J32">
        <f t="shared" si="5"/>
        <v>6.7606433487711456E-7</v>
      </c>
      <c r="K32">
        <f t="shared" si="6"/>
        <v>-14.206977595495259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0.99976766980060483</v>
      </c>
      <c r="J33">
        <f t="shared" si="5"/>
        <v>6.4032454910809055E-7</v>
      </c>
      <c r="K33">
        <f t="shared" si="6"/>
        <v>-14.261290681147102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0.99970677845028744</v>
      </c>
      <c r="J34">
        <f t="shared" si="5"/>
        <v>6.1999224697187939E-7</v>
      </c>
      <c r="K34">
        <f t="shared" si="6"/>
        <v>-14.293558863869526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0.99999998667760859</v>
      </c>
      <c r="J35">
        <f t="shared" si="5"/>
        <v>6.1824844951181231E-7</v>
      </c>
      <c r="K35">
        <f t="shared" si="6"/>
        <v>-14.296375438414083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29D20-4A63-4D66-A324-28195C44DB6C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42</v>
      </c>
      <c r="J1" s="1" t="s">
        <v>43</v>
      </c>
      <c r="K1" t="s">
        <v>44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(-(LN(1-H2)))^0.25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(-(LN(1-H3)))^0.25</f>
        <v>0.49344547119916027</v>
      </c>
      <c r="J3">
        <f t="shared" ref="J3:J35" si="5">I3/G3</f>
        <v>5.2685488539881831E-6</v>
      </c>
      <c r="K3">
        <f t="shared" ref="K3:K35" si="6">LN(J3)</f>
        <v>-12.153755593104005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0.47506855965410344</v>
      </c>
      <c r="J4">
        <f t="shared" si="5"/>
        <v>4.7015384358440213E-6</v>
      </c>
      <c r="K4">
        <f t="shared" si="6"/>
        <v>-12.267620776032659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0.57566664970105996</v>
      </c>
      <c r="J5">
        <f t="shared" si="5"/>
        <v>4.5891844160599575E-6</v>
      </c>
      <c r="K5">
        <f t="shared" si="6"/>
        <v>-12.291808236812956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0.61334292870713925</v>
      </c>
      <c r="J6">
        <f t="shared" si="5"/>
        <v>4.2742556282822901E-6</v>
      </c>
      <c r="K6">
        <f t="shared" si="6"/>
        <v>-12.362900592775784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0.61810049120872335</v>
      </c>
      <c r="J7">
        <f t="shared" si="5"/>
        <v>4.0859787364851715E-6</v>
      </c>
      <c r="K7">
        <f t="shared" si="6"/>
        <v>-12.407949265575246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0.61110467431560422</v>
      </c>
      <c r="J8">
        <f t="shared" si="5"/>
        <v>3.8769166130092861E-6</v>
      </c>
      <c r="K8">
        <f t="shared" si="6"/>
        <v>-12.460470407629229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0.62001263889672531</v>
      </c>
      <c r="J9">
        <f t="shared" si="5"/>
        <v>3.4382566037364875E-6</v>
      </c>
      <c r="K9">
        <f t="shared" si="6"/>
        <v>-12.580546016285515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0.63700355690319355</v>
      </c>
      <c r="J10">
        <f t="shared" si="5"/>
        <v>2.9774931892881073E-6</v>
      </c>
      <c r="K10">
        <f t="shared" si="6"/>
        <v>-12.724428823112316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0.67173491090890902</v>
      </c>
      <c r="J11">
        <f t="shared" si="5"/>
        <v>2.6999701394726657E-6</v>
      </c>
      <c r="K11">
        <f t="shared" si="6"/>
        <v>-12.822269844469716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0.74707971377738913</v>
      </c>
      <c r="J12">
        <f t="shared" si="5"/>
        <v>2.641430848832837E-6</v>
      </c>
      <c r="K12">
        <f t="shared" si="6"/>
        <v>-12.844189799434346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0.97230854565680269</v>
      </c>
      <c r="J13">
        <f t="shared" si="5"/>
        <v>2.9905404211116415E-6</v>
      </c>
      <c r="K13">
        <f t="shared" si="6"/>
        <v>-12.720056444046996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1.0500405181273762</v>
      </c>
      <c r="J14">
        <f t="shared" si="5"/>
        <v>2.8643340637275177E-6</v>
      </c>
      <c r="K14">
        <f t="shared" si="6"/>
        <v>-12.763174673305107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1.1116419776338546</v>
      </c>
      <c r="J15">
        <f t="shared" si="5"/>
        <v>2.7005683953779934E-6</v>
      </c>
      <c r="K15">
        <f t="shared" si="6"/>
        <v>-12.822048290302881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1.1810787407492511</v>
      </c>
      <c r="J16">
        <f t="shared" si="5"/>
        <v>2.5863663065742188E-6</v>
      </c>
      <c r="K16">
        <f t="shared" si="6"/>
        <v>-12.865256637771983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1.2674244448303487</v>
      </c>
      <c r="J17">
        <f t="shared" si="5"/>
        <v>2.5221049461784138E-6</v>
      </c>
      <c r="K17">
        <f t="shared" si="6"/>
        <v>-12.890416709004041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1.3783627098790014</v>
      </c>
      <c r="J18">
        <f t="shared" si="5"/>
        <v>2.5036479692088032E-6</v>
      </c>
      <c r="K18">
        <f t="shared" si="6"/>
        <v>-12.897761701986429</v>
      </c>
      <c r="M18">
        <v>215.78</v>
      </c>
      <c r="N18">
        <v>13.167</v>
      </c>
      <c r="O18">
        <v>0.36</v>
      </c>
      <c r="P18">
        <f>0.008314*M18</f>
        <v>1.79399492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1.4516825596648408</v>
      </c>
      <c r="J19">
        <f t="shared" si="5"/>
        <v>2.4092996210744904E-6</v>
      </c>
      <c r="K19">
        <f t="shared" si="6"/>
        <v>-12.936174466360081</v>
      </c>
      <c r="M19">
        <v>546.55999999999995</v>
      </c>
      <c r="N19">
        <v>13.66</v>
      </c>
      <c r="O19">
        <v>0.84</v>
      </c>
      <c r="P19">
        <f>0.008314*M19</f>
        <v>4.5440998399999994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1.4648196930412074</v>
      </c>
      <c r="J20">
        <f t="shared" si="5"/>
        <v>2.2311343512673362E-6</v>
      </c>
      <c r="K20">
        <f t="shared" si="6"/>
        <v>-13.013000424126533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1.4669293872952798</v>
      </c>
      <c r="J21">
        <f t="shared" si="5"/>
        <v>2.060879842755068E-6</v>
      </c>
      <c r="K21">
        <f t="shared" si="6"/>
        <v>-13.092377558213972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1.4728128095016226</v>
      </c>
      <c r="J22">
        <f t="shared" si="5"/>
        <v>1.9148968941451069E-6</v>
      </c>
      <c r="K22">
        <f t="shared" si="6"/>
        <v>-13.165846777958643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1.4818821397052309</v>
      </c>
      <c r="J23">
        <f t="shared" si="5"/>
        <v>1.7884233913411448E-6</v>
      </c>
      <c r="K23">
        <f t="shared" si="6"/>
        <v>-13.234176113192618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1.5010323743832048</v>
      </c>
      <c r="J24">
        <f t="shared" si="5"/>
        <v>1.6824208314239688E-6</v>
      </c>
      <c r="K24">
        <f t="shared" si="6"/>
        <v>-13.29527683066598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1.542753028792242</v>
      </c>
      <c r="J25">
        <f t="shared" si="5"/>
        <v>1.6128791356361379E-6</v>
      </c>
      <c r="K25">
        <f t="shared" si="6"/>
        <v>-13.33748969303841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1.5324981866227549</v>
      </c>
      <c r="J26">
        <f t="shared" si="5"/>
        <v>1.4993818989560223E-6</v>
      </c>
      <c r="K26">
        <f t="shared" si="6"/>
        <v>-13.410457602141847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1.5448118057744142</v>
      </c>
      <c r="J27">
        <f t="shared" si="5"/>
        <v>1.4149905960766806E-6</v>
      </c>
      <c r="K27">
        <f t="shared" si="6"/>
        <v>-13.468387672773362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1.5392357927247773</v>
      </c>
      <c r="J28">
        <f t="shared" si="5"/>
        <v>1.324218556411832E-6</v>
      </c>
      <c r="K28">
        <f t="shared" si="6"/>
        <v>-13.534688041253872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1.5415355876609327</v>
      </c>
      <c r="J29">
        <f t="shared" si="5"/>
        <v>1.2446664336616208E-6</v>
      </c>
      <c r="K29">
        <f t="shared" si="6"/>
        <v>-13.596642988715638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1.5534631975734303</v>
      </c>
      <c r="J30">
        <f t="shared" si="5"/>
        <v>1.1812738638045235E-6</v>
      </c>
      <c r="K30">
        <f t="shared" si="6"/>
        <v>-13.64891715617996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1.5717405391688273</v>
      </c>
      <c r="J31">
        <f t="shared" si="5"/>
        <v>1.1241476680442533E-6</v>
      </c>
      <c r="K31">
        <f t="shared" si="6"/>
        <v>-13.698485437858441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1.5991611669900969</v>
      </c>
      <c r="J32">
        <f t="shared" si="5"/>
        <v>1.0815266575293136E-6</v>
      </c>
      <c r="K32">
        <f t="shared" si="6"/>
        <v>-13.737136943193812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1.6254952666740519</v>
      </c>
      <c r="J33">
        <f t="shared" si="5"/>
        <v>1.0410863995211861E-6</v>
      </c>
      <c r="K33">
        <f t="shared" si="6"/>
        <v>-13.775245775117275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1.6117789306740544</v>
      </c>
      <c r="J34">
        <f t="shared" si="5"/>
        <v>9.9958354028528952E-7</v>
      </c>
      <c r="K34">
        <f t="shared" si="6"/>
        <v>-13.815927104422416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2.0229617008304541</v>
      </c>
      <c r="J35">
        <f t="shared" si="5"/>
        <v>1.2506929516224281E-6</v>
      </c>
      <c r="K35">
        <f t="shared" si="6"/>
        <v>-13.591812798953582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FD9DF-8A53-4F70-B2A3-7C8FA787F8E3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39</v>
      </c>
      <c r="J1" s="1" t="s">
        <v>40</v>
      </c>
      <c r="K1" t="s">
        <v>41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(-(LN(1-H2)))^0.333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(-(LN(1-H3)))^0.333</f>
        <v>0.39029642293219513</v>
      </c>
      <c r="J3">
        <f t="shared" ref="J3:J35" si="5">I3/G3</f>
        <v>4.1672198688092919E-6</v>
      </c>
      <c r="K3">
        <f t="shared" ref="K3:K35" si="6">LN(J3)</f>
        <v>-12.388261442622857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0.37105593082386978</v>
      </c>
      <c r="J4">
        <f t="shared" si="5"/>
        <v>3.6721725426041576E-6</v>
      </c>
      <c r="K4">
        <f t="shared" si="6"/>
        <v>-12.514727097583343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0.47923426829320565</v>
      </c>
      <c r="J5">
        <f t="shared" si="5"/>
        <v>3.8204305162287167E-6</v>
      </c>
      <c r="K5">
        <f t="shared" si="6"/>
        <v>-12.47514744111259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0.52145985434768161</v>
      </c>
      <c r="J6">
        <f t="shared" si="5"/>
        <v>3.633942144025403E-6</v>
      </c>
      <c r="K6">
        <f t="shared" si="6"/>
        <v>-12.525192508858527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0.52685451499765734</v>
      </c>
      <c r="J7">
        <f t="shared" si="5"/>
        <v>3.4827934553035254E-6</v>
      </c>
      <c r="K7">
        <f t="shared" si="6"/>
        <v>-12.567675869141665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0.51892666410767863</v>
      </c>
      <c r="J8">
        <f t="shared" si="5"/>
        <v>3.2921289749021609E-6</v>
      </c>
      <c r="K8">
        <f t="shared" si="6"/>
        <v>-12.623976097635563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0.5290266163701699</v>
      </c>
      <c r="J9">
        <f t="shared" si="5"/>
        <v>2.9336970622466337E-6</v>
      </c>
      <c r="K9">
        <f t="shared" si="6"/>
        <v>-12.73924713434223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0.54842463389154383</v>
      </c>
      <c r="J10">
        <f t="shared" si="5"/>
        <v>2.5634560349842041E-6</v>
      </c>
      <c r="K10">
        <f t="shared" si="6"/>
        <v>-12.874154196256226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0.58860999041708628</v>
      </c>
      <c r="J11">
        <f t="shared" si="5"/>
        <v>2.3658579777714327E-6</v>
      </c>
      <c r="K11">
        <f t="shared" si="6"/>
        <v>-12.9543698205109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0.6781484431132867</v>
      </c>
      <c r="J12">
        <f t="shared" si="5"/>
        <v>2.3977122985582132E-6</v>
      </c>
      <c r="K12">
        <f t="shared" si="6"/>
        <v>-12.940995484136993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0.96328559288396376</v>
      </c>
      <c r="J13">
        <f t="shared" si="5"/>
        <v>2.9627884229362797E-6</v>
      </c>
      <c r="K13">
        <f t="shared" si="6"/>
        <v>-12.729379698288827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1.0672016025529942</v>
      </c>
      <c r="J14">
        <f t="shared" si="5"/>
        <v>2.9111466179501528E-6</v>
      </c>
      <c r="K14">
        <f t="shared" si="6"/>
        <v>-12.746963527602048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1.1513975410754385</v>
      </c>
      <c r="J15">
        <f t="shared" si="5"/>
        <v>2.7971486076503918E-6</v>
      </c>
      <c r="K15">
        <f t="shared" si="6"/>
        <v>-12.786910014068839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1.2481748608268233</v>
      </c>
      <c r="J16">
        <f t="shared" si="5"/>
        <v>2.7332956672368306E-6</v>
      </c>
      <c r="K16">
        <f t="shared" si="6"/>
        <v>-12.810002472736334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1.371172862600764</v>
      </c>
      <c r="J17">
        <f t="shared" si="5"/>
        <v>2.7285585921406974E-6</v>
      </c>
      <c r="K17">
        <f t="shared" si="6"/>
        <v>-12.811737076429122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1.5333178880420917</v>
      </c>
      <c r="J18">
        <f t="shared" si="5"/>
        <v>2.7851074242171772E-6</v>
      </c>
      <c r="K18">
        <f t="shared" si="6"/>
        <v>-12.791224112899057</v>
      </c>
      <c r="M18">
        <v>47.131</v>
      </c>
      <c r="N18">
        <v>12.738</v>
      </c>
      <c r="O18">
        <v>0.01</v>
      </c>
      <c r="P18">
        <f>0.008314*M18</f>
        <v>0.39184713399999999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1.6429072653875394</v>
      </c>
      <c r="J19">
        <f t="shared" si="5"/>
        <v>2.7266676351561273E-6</v>
      </c>
      <c r="K19">
        <f t="shared" si="6"/>
        <v>-12.812430340826058</v>
      </c>
      <c r="M19">
        <v>237.61</v>
      </c>
      <c r="N19">
        <v>13.144</v>
      </c>
      <c r="O19">
        <v>0.39</v>
      </c>
      <c r="P19">
        <f>0.008314*M19</f>
        <v>1.9754895400000001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1.6627406502208748</v>
      </c>
      <c r="J20">
        <f t="shared" si="5"/>
        <v>2.5325968783599759E-6</v>
      </c>
      <c r="K20">
        <f t="shared" si="6"/>
        <v>-12.886265347513788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1.6659312172636602</v>
      </c>
      <c r="J21">
        <f t="shared" si="5"/>
        <v>2.3404562583652175E-6</v>
      </c>
      <c r="K21">
        <f t="shared" si="6"/>
        <v>-12.965164665393866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1.6748369752105645</v>
      </c>
      <c r="J22">
        <f t="shared" si="5"/>
        <v>2.177561263277811E-6</v>
      </c>
      <c r="K22">
        <f t="shared" si="6"/>
        <v>-13.037304993929965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1.6885883946554134</v>
      </c>
      <c r="J23">
        <f t="shared" si="5"/>
        <v>2.0378887783542899E-6</v>
      </c>
      <c r="K23">
        <f t="shared" si="6"/>
        <v>-13.103596198571356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1.7177167828016822</v>
      </c>
      <c r="J24">
        <f t="shared" si="5"/>
        <v>1.9252899185866132E-6</v>
      </c>
      <c r="K24">
        <f t="shared" si="6"/>
        <v>-13.160433994506651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1.781602506682809</v>
      </c>
      <c r="J25">
        <f t="shared" si="5"/>
        <v>1.8625855580236963E-6</v>
      </c>
      <c r="K25">
        <f t="shared" si="6"/>
        <v>-13.193544950553846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1.7658457282846438</v>
      </c>
      <c r="J26">
        <f t="shared" si="5"/>
        <v>1.7276869522264372E-6</v>
      </c>
      <c r="K26">
        <f t="shared" si="6"/>
        <v>-13.268727065900208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1.7847700612393598</v>
      </c>
      <c r="J27">
        <f t="shared" si="5"/>
        <v>1.6347835013773059E-6</v>
      </c>
      <c r="K27">
        <f t="shared" si="6"/>
        <v>-13.324000177442457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1.7761942701812858</v>
      </c>
      <c r="J28">
        <f t="shared" si="5"/>
        <v>1.5280760904102696E-6</v>
      </c>
      <c r="K28">
        <f t="shared" si="6"/>
        <v>-13.391501071070874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1.7797300589757705</v>
      </c>
      <c r="J29">
        <f t="shared" si="5"/>
        <v>1.4369893780700665E-6</v>
      </c>
      <c r="K29">
        <f t="shared" si="6"/>
        <v>-13.452960342634395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1.7980960655499303</v>
      </c>
      <c r="J30">
        <f t="shared" si="5"/>
        <v>1.3672959167373367E-6</v>
      </c>
      <c r="K30">
        <f t="shared" si="6"/>
        <v>-13.502675552005076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1.8263301918481785</v>
      </c>
      <c r="J31">
        <f t="shared" si="5"/>
        <v>1.3062364780198721E-6</v>
      </c>
      <c r="K31">
        <f t="shared" si="6"/>
        <v>-13.548360473041992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1.8688930851947263</v>
      </c>
      <c r="J32">
        <f t="shared" si="5"/>
        <v>1.2639487085061364E-6</v>
      </c>
      <c r="K32">
        <f t="shared" si="6"/>
        <v>-13.581269841776447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1.9099982294177031</v>
      </c>
      <c r="J33">
        <f t="shared" si="5"/>
        <v>1.2233029652709843E-6</v>
      </c>
      <c r="K33">
        <f t="shared" si="6"/>
        <v>-13.613956008903195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1.8885604556973168</v>
      </c>
      <c r="J34">
        <f t="shared" si="5"/>
        <v>1.1712362721848255E-6</v>
      </c>
      <c r="K34">
        <f t="shared" si="6"/>
        <v>-13.657450724115764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2.5560866025828299</v>
      </c>
      <c r="J35">
        <f t="shared" si="5"/>
        <v>1.5802965999180804E-6</v>
      </c>
      <c r="K35">
        <f t="shared" si="6"/>
        <v>-13.357898007075729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2E83-48F4-4188-AE49-611776BE7CAE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36</v>
      </c>
      <c r="J1" s="1" t="s">
        <v>37</v>
      </c>
      <c r="K1" t="s">
        <v>38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(-(LN(1-H2)))^0.5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(-(LN(1-H3)))^0.5</f>
        <v>0.24348843304696127</v>
      </c>
      <c r="J3">
        <f t="shared" ref="J3:J35" si="5">I3/G3</f>
        <v>2.5997415717919944E-6</v>
      </c>
      <c r="K3">
        <f t="shared" ref="K3:K35" si="6">LN(J3)</f>
        <v>-12.860098513341512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0.22569013637182442</v>
      </c>
      <c r="J4">
        <f t="shared" si="5"/>
        <v>2.2335530928748251E-6</v>
      </c>
      <c r="K4">
        <f t="shared" si="6"/>
        <v>-13.011916925281708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0.33139209157804284</v>
      </c>
      <c r="J5">
        <f t="shared" si="5"/>
        <v>2.641840417653551E-6</v>
      </c>
      <c r="K5">
        <f t="shared" si="6"/>
        <v>-12.844034755787758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0.3761895481950509</v>
      </c>
      <c r="J6">
        <f t="shared" si="5"/>
        <v>2.6215844650936335E-6</v>
      </c>
      <c r="K6">
        <f t="shared" si="6"/>
        <v>-12.851731665314169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0.38204821723246513</v>
      </c>
      <c r="J7">
        <f t="shared" si="5"/>
        <v>2.5255454640898837E-6</v>
      </c>
      <c r="K7">
        <f t="shared" si="6"/>
        <v>-12.889053493184942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0.37344892297038074</v>
      </c>
      <c r="J8">
        <f t="shared" si="5"/>
        <v>2.3692018641417955E-6</v>
      </c>
      <c r="K8">
        <f t="shared" si="6"/>
        <v>-12.952957425720596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0.38441567239168106</v>
      </c>
      <c r="J9">
        <f t="shared" si="5"/>
        <v>2.1317625500867518E-6</v>
      </c>
      <c r="K9">
        <f t="shared" si="6"/>
        <v>-13.058561432118994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0.40577353150732015</v>
      </c>
      <c r="J10">
        <f t="shared" si="5"/>
        <v>1.8966737522315581E-6</v>
      </c>
      <c r="K10">
        <f t="shared" si="6"/>
        <v>-13.17540886270241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0.45122779053379991</v>
      </c>
      <c r="J11">
        <f t="shared" si="5"/>
        <v>1.8136642010953858E-6</v>
      </c>
      <c r="K11">
        <f t="shared" si="6"/>
        <v>-13.220161338569667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0.55812809873770564</v>
      </c>
      <c r="J12">
        <f t="shared" si="5"/>
        <v>1.9733594025088016E-6</v>
      </c>
      <c r="K12">
        <f t="shared" si="6"/>
        <v>-13.135773187092919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0.94538390795724681</v>
      </c>
      <c r="J13">
        <f t="shared" si="5"/>
        <v>2.9077280075789425E-6</v>
      </c>
      <c r="K13">
        <f t="shared" si="6"/>
        <v>-12.748138535136849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1.1025850897092087</v>
      </c>
      <c r="J14">
        <f t="shared" si="5"/>
        <v>3.0076668243663358E-6</v>
      </c>
      <c r="K14">
        <f t="shared" si="6"/>
        <v>-12.71434592118746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1.2357478864377074</v>
      </c>
      <c r="J15">
        <f t="shared" si="5"/>
        <v>3.0020651917734784E-6</v>
      </c>
      <c r="K15">
        <f t="shared" si="6"/>
        <v>-12.716210108875044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1.3949469918498367</v>
      </c>
      <c r="J16">
        <f t="shared" si="5"/>
        <v>3.0547022604849695E-6</v>
      </c>
      <c r="K16">
        <f t="shared" si="6"/>
        <v>-12.698828429833279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1.6063647233535174</v>
      </c>
      <c r="J17">
        <f t="shared" si="5"/>
        <v>3.1965774612140523E-6</v>
      </c>
      <c r="K17">
        <f t="shared" si="6"/>
        <v>-12.653429863898864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1.899883759984984</v>
      </c>
      <c r="J18">
        <f t="shared" si="5"/>
        <v>3.4509349994217045E-6</v>
      </c>
      <c r="K18">
        <f t="shared" si="6"/>
        <v>-12.576865349313623</v>
      </c>
      <c r="M18">
        <v>576.12</v>
      </c>
      <c r="N18">
        <v>11.875</v>
      </c>
      <c r="O18">
        <v>0.46</v>
      </c>
      <c r="P18">
        <f>0.008314*M18</f>
        <v>4.7898616800000005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2.107382254035064</v>
      </c>
      <c r="J19">
        <f t="shared" si="5"/>
        <v>3.4975382409209465E-6</v>
      </c>
      <c r="K19">
        <f t="shared" si="6"/>
        <v>-12.563451196679287</v>
      </c>
      <c r="M19">
        <v>383.99</v>
      </c>
      <c r="N19">
        <v>12.106</v>
      </c>
      <c r="O19">
        <v>0.44</v>
      </c>
      <c r="P19">
        <f>0.008314*M19</f>
        <v>3.1924928600000002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2.145696733121337</v>
      </c>
      <c r="J20">
        <f t="shared" si="5"/>
        <v>3.2682095355571129E-6</v>
      </c>
      <c r="K20">
        <f t="shared" si="6"/>
        <v>-12.631268265654411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2.1518818273105049</v>
      </c>
      <c r="J21">
        <f t="shared" si="5"/>
        <v>3.0231652050218848E-6</v>
      </c>
      <c r="K21">
        <f t="shared" si="6"/>
        <v>-12.709206194297991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2.1691775718320629</v>
      </c>
      <c r="J22">
        <f t="shared" si="5"/>
        <v>2.8202846745717862E-6</v>
      </c>
      <c r="K22">
        <f t="shared" si="6"/>
        <v>-12.77867272967949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2.1959746759773533</v>
      </c>
      <c r="J23">
        <f t="shared" si="5"/>
        <v>2.6502326818595012E-6</v>
      </c>
      <c r="K23">
        <f t="shared" si="6"/>
        <v>-12.840863117345448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2.2530981889464816</v>
      </c>
      <c r="J24">
        <f t="shared" si="5"/>
        <v>2.5253681353040854E-6</v>
      </c>
      <c r="K24">
        <f t="shared" si="6"/>
        <v>-12.889123709704144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2.3800869078476357</v>
      </c>
      <c r="J25">
        <f t="shared" si="5"/>
        <v>2.4882741715784646E-6</v>
      </c>
      <c r="K25">
        <f t="shared" si="6"/>
        <v>-12.903921191578879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2.348550692002032</v>
      </c>
      <c r="J26">
        <f t="shared" si="5"/>
        <v>2.2978000412050865E-6</v>
      </c>
      <c r="K26">
        <f t="shared" si="6"/>
        <v>-12.98355839659474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2.386443515260007</v>
      </c>
      <c r="J27">
        <f t="shared" si="5"/>
        <v>2.1858941778790322E-6</v>
      </c>
      <c r="K27">
        <f t="shared" si="6"/>
        <v>-13.033485578403168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2.369246825605074</v>
      </c>
      <c r="J28">
        <f t="shared" si="5"/>
        <v>2.0382845994194268E-6</v>
      </c>
      <c r="K28">
        <f t="shared" si="6"/>
        <v>-13.103401986485807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2.3763319680251374</v>
      </c>
      <c r="J29">
        <f t="shared" si="5"/>
        <v>1.918697602256404E-6</v>
      </c>
      <c r="K29">
        <f t="shared" si="6"/>
        <v>-13.16386393425406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2.4132479062150667</v>
      </c>
      <c r="J30">
        <f t="shared" si="5"/>
        <v>1.835065473675696E-6</v>
      </c>
      <c r="K30">
        <f t="shared" si="6"/>
        <v>-13.208430396617056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2.4703683224667157</v>
      </c>
      <c r="J31">
        <f t="shared" si="5"/>
        <v>1.7668684618772545E-6</v>
      </c>
      <c r="K31">
        <f t="shared" si="6"/>
        <v>-13.246301808893232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2.5573164380091291</v>
      </c>
      <c r="J32">
        <f t="shared" si="5"/>
        <v>1.7295354317854763E-6</v>
      </c>
      <c r="K32">
        <f t="shared" si="6"/>
        <v>-13.267657722057166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2.6422348619797469</v>
      </c>
      <c r="J33">
        <f t="shared" si="5"/>
        <v>1.6922810146204188E-6</v>
      </c>
      <c r="K33">
        <f t="shared" si="6"/>
        <v>-13.289433226279684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2.5978313213647981</v>
      </c>
      <c r="J34">
        <f t="shared" si="5"/>
        <v>1.6111076896804095E-6</v>
      </c>
      <c r="K34">
        <f t="shared" si="6"/>
        <v>-13.338588609522862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4.0923740430268438</v>
      </c>
      <c r="J35">
        <f t="shared" si="5"/>
        <v>2.5301039406307681E-6</v>
      </c>
      <c r="K35">
        <f t="shared" si="6"/>
        <v>-12.88725017281547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3812-C516-4ABF-A3A0-8DCA6F97A64B}">
  <dimension ref="A1:P35"/>
  <sheetViews>
    <sheetView topLeftCell="F1" workbookViewId="0">
      <selection activeCell="M18" sqref="M18:P19"/>
    </sheetView>
  </sheetViews>
  <sheetFormatPr defaultRowHeight="14.4" x14ac:dyDescent="0.3"/>
  <cols>
    <col min="9" max="9" width="16.88671875" customWidth="1"/>
    <col min="10" max="10" width="20.6640625" customWidth="1"/>
    <col min="11" max="11" width="23.441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33</v>
      </c>
      <c r="J1" s="1" t="s">
        <v>34</v>
      </c>
      <c r="K1" t="s">
        <v>35</v>
      </c>
    </row>
    <row r="2" spans="1:11" x14ac:dyDescent="0.3">
      <c r="A2">
        <v>32.775500000000001</v>
      </c>
      <c r="B2">
        <v>100</v>
      </c>
      <c r="C2">
        <v>0.19037200000000001</v>
      </c>
      <c r="D2">
        <v>0</v>
      </c>
      <c r="E2">
        <f>A2+273.15</f>
        <v>305.9255</v>
      </c>
      <c r="F2">
        <f>1/E2</f>
        <v>3.2687696841224418E-3</v>
      </c>
      <c r="G2">
        <f>E2*E2</f>
        <v>93590.411550250006</v>
      </c>
      <c r="H2">
        <f>((0.190372-C2)/(0.190372-0.002718))</f>
        <v>0</v>
      </c>
      <c r="I2">
        <f>(-(LN(1-H2)))^0.667</f>
        <v>0</v>
      </c>
      <c r="J2">
        <f>I2/G2</f>
        <v>0</v>
      </c>
      <c r="K2" t="e">
        <f>LN(J2)</f>
        <v>#NUM!</v>
      </c>
    </row>
    <row r="3" spans="1:11" x14ac:dyDescent="0.3">
      <c r="A3">
        <v>32.887099999999997</v>
      </c>
      <c r="B3">
        <v>94.325999999999993</v>
      </c>
      <c r="C3">
        <v>0.17957000000000001</v>
      </c>
      <c r="D3">
        <v>0.82033699999999998</v>
      </c>
      <c r="E3">
        <f t="shared" ref="E3:E35" si="0">A3+273.15</f>
        <v>306.03709999999995</v>
      </c>
      <c r="F3">
        <f t="shared" ref="F3:F35" si="1">1/E3</f>
        <v>3.2675776891102422E-3</v>
      </c>
      <c r="G3">
        <f t="shared" ref="G3:G35" si="2">E3*E3</f>
        <v>93658.706576409968</v>
      </c>
      <c r="H3">
        <f t="shared" ref="H3:H35" si="3">((0.190372-C3)/(0.190372-0.002718))</f>
        <v>5.756338793737413E-2</v>
      </c>
      <c r="I3">
        <f t="shared" ref="I3:I35" si="4">(-(LN(1-H3)))^0.667</f>
        <v>0.15190151265609778</v>
      </c>
      <c r="J3">
        <f t="shared" ref="J3:J35" si="5">I3/G3</f>
        <v>1.6218621653948566E-6</v>
      </c>
      <c r="K3">
        <f t="shared" ref="K3:K35" si="6">LN(J3)</f>
        <v>-13.331935584060167</v>
      </c>
    </row>
    <row r="4" spans="1:11" x14ac:dyDescent="0.3">
      <c r="A4">
        <v>44.726300000000002</v>
      </c>
      <c r="B4">
        <v>95.105000000000004</v>
      </c>
      <c r="C4">
        <v>0.18105299999999999</v>
      </c>
      <c r="D4">
        <v>-0.217391</v>
      </c>
      <c r="E4">
        <f t="shared" si="0"/>
        <v>317.87629999999996</v>
      </c>
      <c r="F4">
        <f t="shared" si="1"/>
        <v>3.1458778147348517E-3</v>
      </c>
      <c r="G4">
        <f t="shared" si="2"/>
        <v>101045.34210168997</v>
      </c>
      <c r="H4">
        <f t="shared" si="3"/>
        <v>4.9660545471985784E-2</v>
      </c>
      <c r="I4">
        <f t="shared" si="4"/>
        <v>0.13727320714814464</v>
      </c>
      <c r="J4">
        <f t="shared" si="5"/>
        <v>1.3585307773018937E-6</v>
      </c>
      <c r="K4">
        <f t="shared" si="6"/>
        <v>-13.509106752980072</v>
      </c>
    </row>
    <row r="5" spans="1:11" x14ac:dyDescent="0.3">
      <c r="A5">
        <v>81.024900000000002</v>
      </c>
      <c r="B5">
        <v>89.748199999999997</v>
      </c>
      <c r="C5">
        <v>0.17085500000000001</v>
      </c>
      <c r="D5">
        <v>1.4543200000000001</v>
      </c>
      <c r="E5">
        <f t="shared" si="0"/>
        <v>354.17489999999998</v>
      </c>
      <c r="F5">
        <f t="shared" si="1"/>
        <v>2.8234637745362533E-3</v>
      </c>
      <c r="G5">
        <f t="shared" si="2"/>
        <v>125439.85979000998</v>
      </c>
      <c r="H5">
        <f t="shared" si="3"/>
        <v>0.10400524369318002</v>
      </c>
      <c r="I5">
        <f t="shared" si="4"/>
        <v>0.2291587343108763</v>
      </c>
      <c r="J5">
        <f t="shared" si="5"/>
        <v>1.8268414417434358E-6</v>
      </c>
      <c r="K5">
        <f t="shared" si="6"/>
        <v>-13.212922070462925</v>
      </c>
    </row>
    <row r="6" spans="1:11" x14ac:dyDescent="0.3">
      <c r="A6">
        <v>105.66</v>
      </c>
      <c r="B6">
        <v>86.9923</v>
      </c>
      <c r="C6">
        <v>0.16560900000000001</v>
      </c>
      <c r="D6">
        <v>0.85234900000000002</v>
      </c>
      <c r="E6">
        <f t="shared" si="0"/>
        <v>378.80999999999995</v>
      </c>
      <c r="F6">
        <f t="shared" si="1"/>
        <v>2.639845833003353E-3</v>
      </c>
      <c r="G6">
        <f t="shared" si="2"/>
        <v>143497.01609999995</v>
      </c>
      <c r="H6">
        <f t="shared" si="3"/>
        <v>0.13196094940688718</v>
      </c>
      <c r="I6">
        <f t="shared" si="4"/>
        <v>0.27138920664991312</v>
      </c>
      <c r="J6">
        <f t="shared" si="5"/>
        <v>1.8912533098304141E-6</v>
      </c>
      <c r="K6">
        <f t="shared" si="6"/>
        <v>-13.178270821769811</v>
      </c>
    </row>
    <row r="7" spans="1:11" x14ac:dyDescent="0.3">
      <c r="A7">
        <v>115.789</v>
      </c>
      <c r="B7">
        <v>86.613100000000003</v>
      </c>
      <c r="C7">
        <v>0.16488700000000001</v>
      </c>
      <c r="D7">
        <v>0.109388</v>
      </c>
      <c r="E7">
        <f t="shared" si="0"/>
        <v>388.93899999999996</v>
      </c>
      <c r="F7">
        <f t="shared" si="1"/>
        <v>2.5710972671807151E-3</v>
      </c>
      <c r="G7">
        <f t="shared" si="2"/>
        <v>151273.54572099997</v>
      </c>
      <c r="H7">
        <f t="shared" si="3"/>
        <v>0.13580845598814842</v>
      </c>
      <c r="I7">
        <f t="shared" si="4"/>
        <v>0.27704202229557406</v>
      </c>
      <c r="J7">
        <f t="shared" si="5"/>
        <v>1.8313976906876637E-6</v>
      </c>
      <c r="K7">
        <f t="shared" si="6"/>
        <v>-13.21043111722822</v>
      </c>
    </row>
    <row r="8" spans="1:11" x14ac:dyDescent="0.3">
      <c r="A8">
        <v>123.872</v>
      </c>
      <c r="B8">
        <v>87.168499999999995</v>
      </c>
      <c r="C8">
        <v>0.16594400000000001</v>
      </c>
      <c r="D8">
        <v>-0.16744999999999999</v>
      </c>
      <c r="E8">
        <f t="shared" si="0"/>
        <v>397.02199999999999</v>
      </c>
      <c r="F8">
        <f t="shared" si="1"/>
        <v>2.5187521094548917E-3</v>
      </c>
      <c r="G8">
        <f t="shared" si="2"/>
        <v>157626.46848399998</v>
      </c>
      <c r="H8">
        <f t="shared" si="3"/>
        <v>0.13017574898483381</v>
      </c>
      <c r="I8">
        <f t="shared" si="4"/>
        <v>0.26875492764965769</v>
      </c>
      <c r="J8">
        <f t="shared" si="5"/>
        <v>1.7050114123246877E-6</v>
      </c>
      <c r="K8">
        <f t="shared" si="6"/>
        <v>-13.28193875380563</v>
      </c>
    </row>
    <row r="9" spans="1:11" x14ac:dyDescent="0.3">
      <c r="A9">
        <v>151.5</v>
      </c>
      <c r="B9">
        <v>86.458399999999997</v>
      </c>
      <c r="C9">
        <v>0.16459299999999999</v>
      </c>
      <c r="D9">
        <v>0.207812</v>
      </c>
      <c r="E9">
        <f t="shared" si="0"/>
        <v>424.65</v>
      </c>
      <c r="F9">
        <f t="shared" si="1"/>
        <v>2.3548804898151422E-3</v>
      </c>
      <c r="G9">
        <f t="shared" si="2"/>
        <v>180327.62249999997</v>
      </c>
      <c r="H9">
        <f t="shared" si="3"/>
        <v>0.13737516919436848</v>
      </c>
      <c r="I9">
        <f t="shared" si="4"/>
        <v>0.2793345450069889</v>
      </c>
      <c r="J9">
        <f t="shared" si="5"/>
        <v>1.54903913851018E-6</v>
      </c>
      <c r="K9">
        <f t="shared" si="6"/>
        <v>-13.377875729895758</v>
      </c>
    </row>
    <row r="10" spans="1:11" x14ac:dyDescent="0.3">
      <c r="A10">
        <v>189.386</v>
      </c>
      <c r="B10">
        <v>85.035899999999998</v>
      </c>
      <c r="C10">
        <v>0.161884</v>
      </c>
      <c r="D10">
        <v>0.43107800000000002</v>
      </c>
      <c r="E10">
        <f t="shared" si="0"/>
        <v>462.53599999999994</v>
      </c>
      <c r="F10">
        <f t="shared" si="1"/>
        <v>2.1619938772333399E-3</v>
      </c>
      <c r="G10">
        <f t="shared" si="2"/>
        <v>213939.55129599996</v>
      </c>
      <c r="H10">
        <f t="shared" si="3"/>
        <v>0.15181131230882375</v>
      </c>
      <c r="I10">
        <f t="shared" si="4"/>
        <v>0.300227503829603</v>
      </c>
      <c r="J10">
        <f t="shared" si="5"/>
        <v>1.4033286599457143E-6</v>
      </c>
      <c r="K10">
        <f t="shared" si="6"/>
        <v>-13.476663529148594</v>
      </c>
    </row>
    <row r="11" spans="1:11" x14ac:dyDescent="0.3">
      <c r="A11">
        <v>225.642</v>
      </c>
      <c r="B11">
        <v>81.841399999999993</v>
      </c>
      <c r="C11">
        <v>0.155803</v>
      </c>
      <c r="D11">
        <v>0.95835999999999999</v>
      </c>
      <c r="E11">
        <f t="shared" si="0"/>
        <v>498.79199999999997</v>
      </c>
      <c r="F11">
        <f t="shared" si="1"/>
        <v>2.0048437023849623E-3</v>
      </c>
      <c r="G11">
        <f t="shared" si="2"/>
        <v>248793.45926399998</v>
      </c>
      <c r="H11">
        <f t="shared" si="3"/>
        <v>0.18421669668645493</v>
      </c>
      <c r="I11">
        <f t="shared" si="4"/>
        <v>0.34591074270713651</v>
      </c>
      <c r="J11">
        <f t="shared" si="5"/>
        <v>1.3903530411548453E-6</v>
      </c>
      <c r="K11">
        <f t="shared" si="6"/>
        <v>-13.485952856628435</v>
      </c>
    </row>
    <row r="12" spans="1:11" x14ac:dyDescent="0.3">
      <c r="A12">
        <v>258.66899999999998</v>
      </c>
      <c r="B12">
        <v>73.616699999999994</v>
      </c>
      <c r="C12">
        <v>0.14014499999999999</v>
      </c>
      <c r="D12">
        <v>2.5702199999999999</v>
      </c>
      <c r="E12">
        <f t="shared" si="0"/>
        <v>531.81899999999996</v>
      </c>
      <c r="F12">
        <f t="shared" si="1"/>
        <v>1.8803389875126689E-3</v>
      </c>
      <c r="G12">
        <f t="shared" si="2"/>
        <v>282831.44876099995</v>
      </c>
      <c r="H12">
        <f t="shared" si="3"/>
        <v>0.26765749730887706</v>
      </c>
      <c r="I12">
        <f t="shared" si="4"/>
        <v>0.45934924390665888</v>
      </c>
      <c r="J12">
        <f t="shared" si="5"/>
        <v>1.6241095038014006E-6</v>
      </c>
      <c r="K12">
        <f t="shared" si="6"/>
        <v>-13.330550890048846</v>
      </c>
    </row>
    <row r="13" spans="1:11" x14ac:dyDescent="0.3">
      <c r="A13">
        <v>297.05</v>
      </c>
      <c r="B13">
        <v>41.755499999999998</v>
      </c>
      <c r="C13">
        <v>7.9490699999999997E-2</v>
      </c>
      <c r="D13">
        <v>8.6894100000000005</v>
      </c>
      <c r="E13">
        <f t="shared" si="0"/>
        <v>570.20000000000005</v>
      </c>
      <c r="F13">
        <f t="shared" si="1"/>
        <v>1.7537706068046297E-3</v>
      </c>
      <c r="G13">
        <f t="shared" si="2"/>
        <v>325128.04000000004</v>
      </c>
      <c r="H13">
        <f t="shared" si="3"/>
        <v>0.59088162256067023</v>
      </c>
      <c r="I13">
        <f t="shared" si="4"/>
        <v>0.927814907673156</v>
      </c>
      <c r="J13">
        <f t="shared" si="5"/>
        <v>2.8536908341500039E-6</v>
      </c>
      <c r="K13">
        <f t="shared" si="6"/>
        <v>-12.766897371984872</v>
      </c>
    </row>
    <row r="14" spans="1:11" x14ac:dyDescent="0.3">
      <c r="A14">
        <v>332.31799999999998</v>
      </c>
      <c r="B14">
        <v>30.654800000000002</v>
      </c>
      <c r="C14">
        <v>5.8358199999999999E-2</v>
      </c>
      <c r="D14">
        <v>3.33019</v>
      </c>
      <c r="E14">
        <f t="shared" si="0"/>
        <v>605.46799999999996</v>
      </c>
      <c r="F14">
        <f t="shared" si="1"/>
        <v>1.6516149490972273E-3</v>
      </c>
      <c r="G14">
        <f t="shared" si="2"/>
        <v>366591.49902399996</v>
      </c>
      <c r="H14">
        <f t="shared" si="3"/>
        <v>0.70349579545333429</v>
      </c>
      <c r="I14">
        <f t="shared" si="4"/>
        <v>1.1391417302418225</v>
      </c>
      <c r="J14">
        <f t="shared" si="5"/>
        <v>3.1073871960332755E-6</v>
      </c>
      <c r="K14">
        <f t="shared" si="6"/>
        <v>-12.681728314772872</v>
      </c>
    </row>
    <row r="15" spans="1:11" x14ac:dyDescent="0.3">
      <c r="A15">
        <v>368.43599999999998</v>
      </c>
      <c r="B15">
        <v>22.834700000000002</v>
      </c>
      <c r="C15">
        <v>4.34709E-2</v>
      </c>
      <c r="D15">
        <v>2.2777099999999999</v>
      </c>
      <c r="E15">
        <f t="shared" si="0"/>
        <v>641.58600000000001</v>
      </c>
      <c r="F15">
        <f t="shared" si="1"/>
        <v>1.5586375014417396E-3</v>
      </c>
      <c r="G15">
        <f t="shared" si="2"/>
        <v>411632.59539600002</v>
      </c>
      <c r="H15">
        <f t="shared" si="3"/>
        <v>0.78282956931373693</v>
      </c>
      <c r="I15">
        <f t="shared" si="4"/>
        <v>1.3262776620218686</v>
      </c>
      <c r="J15">
        <f t="shared" si="5"/>
        <v>3.2219937800259939E-6</v>
      </c>
      <c r="K15">
        <f t="shared" si="6"/>
        <v>-12.645510203681251</v>
      </c>
    </row>
    <row r="16" spans="1:11" x14ac:dyDescent="0.3">
      <c r="A16">
        <v>402.613</v>
      </c>
      <c r="B16">
        <v>15.51</v>
      </c>
      <c r="C16">
        <v>2.95266E-2</v>
      </c>
      <c r="D16">
        <v>2.2084600000000001</v>
      </c>
      <c r="E16">
        <f t="shared" si="0"/>
        <v>675.76299999999992</v>
      </c>
      <c r="F16">
        <f t="shared" si="1"/>
        <v>1.4798087495172126E-3</v>
      </c>
      <c r="G16">
        <f t="shared" si="2"/>
        <v>456655.63216899987</v>
      </c>
      <c r="H16">
        <f t="shared" si="3"/>
        <v>0.85713813720997167</v>
      </c>
      <c r="I16">
        <f t="shared" si="4"/>
        <v>1.5589779694664809</v>
      </c>
      <c r="J16">
        <f t="shared" si="5"/>
        <v>3.4139028616853493E-6</v>
      </c>
      <c r="K16">
        <f t="shared" si="6"/>
        <v>-12.587654386930224</v>
      </c>
    </row>
    <row r="17" spans="1:16" x14ac:dyDescent="0.3">
      <c r="A17">
        <v>435.74099999999999</v>
      </c>
      <c r="B17">
        <v>8.8938900000000007</v>
      </c>
      <c r="C17">
        <v>1.6931499999999999E-2</v>
      </c>
      <c r="D17">
        <v>2.05681</v>
      </c>
      <c r="E17">
        <f t="shared" si="0"/>
        <v>708.89099999999996</v>
      </c>
      <c r="F17">
        <f t="shared" si="1"/>
        <v>1.410654106202505E-3</v>
      </c>
      <c r="G17">
        <f t="shared" si="2"/>
        <v>502526.44988099992</v>
      </c>
      <c r="H17">
        <f t="shared" si="3"/>
        <v>0.92425687701834236</v>
      </c>
      <c r="I17">
        <f t="shared" si="4"/>
        <v>1.8818981142466966</v>
      </c>
      <c r="J17">
        <f t="shared" si="5"/>
        <v>3.744873756779045E-6</v>
      </c>
      <c r="K17">
        <f t="shared" si="6"/>
        <v>-12.495122651368607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468.83499999999998</v>
      </c>
      <c r="B18">
        <v>4.0954699999999997</v>
      </c>
      <c r="C18">
        <v>7.7966299999999997E-3</v>
      </c>
      <c r="D18">
        <v>1.4689000000000001</v>
      </c>
      <c r="E18">
        <f t="shared" si="0"/>
        <v>741.9849999999999</v>
      </c>
      <c r="F18">
        <f t="shared" si="1"/>
        <v>1.3477361402184681E-3</v>
      </c>
      <c r="G18">
        <f t="shared" si="2"/>
        <v>550541.74022499984</v>
      </c>
      <c r="H18">
        <f t="shared" si="3"/>
        <v>0.97293620173297668</v>
      </c>
      <c r="I18">
        <f t="shared" si="4"/>
        <v>2.3540834745388381</v>
      </c>
      <c r="J18">
        <f t="shared" si="5"/>
        <v>4.2759400469376805E-6</v>
      </c>
      <c r="K18">
        <f t="shared" si="6"/>
        <v>-12.362506585728188</v>
      </c>
      <c r="M18">
        <v>1105.0999999999999</v>
      </c>
      <c r="N18">
        <v>11.012</v>
      </c>
      <c r="O18">
        <v>0.63</v>
      </c>
      <c r="P18">
        <f>0.008314*M18</f>
        <v>9.1878013999999997</v>
      </c>
    </row>
    <row r="19" spans="1:16" x14ac:dyDescent="0.3">
      <c r="A19">
        <v>503.08</v>
      </c>
      <c r="B19">
        <v>2.5892599999999999</v>
      </c>
      <c r="C19">
        <v>4.9292099999999998E-3</v>
      </c>
      <c r="D19">
        <v>0.45643</v>
      </c>
      <c r="E19">
        <f t="shared" si="0"/>
        <v>776.23</v>
      </c>
      <c r="F19">
        <f t="shared" si="1"/>
        <v>1.288277958852402E-3</v>
      </c>
      <c r="G19">
        <f t="shared" si="2"/>
        <v>602533.01289999997</v>
      </c>
      <c r="H19">
        <f t="shared" si="3"/>
        <v>0.98821655813358633</v>
      </c>
      <c r="I19">
        <f t="shared" si="4"/>
        <v>2.7031714194619032</v>
      </c>
      <c r="J19">
        <f t="shared" si="5"/>
        <v>4.4863457463542134E-6</v>
      </c>
      <c r="K19">
        <f t="shared" si="6"/>
        <v>-12.314472052532516</v>
      </c>
      <c r="M19">
        <v>1005.6</v>
      </c>
      <c r="N19">
        <v>11.068</v>
      </c>
      <c r="O19">
        <v>0.76</v>
      </c>
      <c r="P19">
        <f>0.008314*M19</f>
        <v>8.3605584000000004</v>
      </c>
    </row>
    <row r="20" spans="1:16" x14ac:dyDescent="0.3">
      <c r="A20">
        <v>537.11900000000003</v>
      </c>
      <c r="B20">
        <v>2.4146000000000001</v>
      </c>
      <c r="C20">
        <v>4.5967100000000004E-3</v>
      </c>
      <c r="D20">
        <v>5.3195600000000003E-2</v>
      </c>
      <c r="E20">
        <f t="shared" si="0"/>
        <v>810.26900000000001</v>
      </c>
      <c r="F20">
        <f t="shared" si="1"/>
        <v>1.2341580388735098E-3</v>
      </c>
      <c r="G20">
        <f t="shared" si="2"/>
        <v>656535.85236100003</v>
      </c>
      <c r="H20">
        <f t="shared" si="3"/>
        <v>0.98998843616443022</v>
      </c>
      <c r="I20">
        <f t="shared" si="4"/>
        <v>2.7689312039830094</v>
      </c>
      <c r="J20">
        <f t="shared" si="5"/>
        <v>4.2174866673701414E-6</v>
      </c>
      <c r="K20">
        <f t="shared" si="6"/>
        <v>-12.376271183795033</v>
      </c>
    </row>
    <row r="21" spans="1:16" x14ac:dyDescent="0.3">
      <c r="A21">
        <v>570.53099999999995</v>
      </c>
      <c r="B21">
        <v>2.3887100000000001</v>
      </c>
      <c r="C21">
        <v>4.5474299999999999E-3</v>
      </c>
      <c r="D21">
        <v>8.0070100000000002E-3</v>
      </c>
      <c r="E21">
        <f t="shared" si="0"/>
        <v>843.68099999999993</v>
      </c>
      <c r="F21">
        <f t="shared" si="1"/>
        <v>1.1852821149225833E-3</v>
      </c>
      <c r="G21">
        <f t="shared" si="2"/>
        <v>711797.62976099993</v>
      </c>
      <c r="H21">
        <f t="shared" si="3"/>
        <v>0.99025104713994905</v>
      </c>
      <c r="I21">
        <f t="shared" si="4"/>
        <v>2.7795837851667629</v>
      </c>
      <c r="J21">
        <f t="shared" si="5"/>
        <v>3.9050197260421658E-6</v>
      </c>
      <c r="K21">
        <f t="shared" si="6"/>
        <v>-12.453247723202114</v>
      </c>
    </row>
    <row r="22" spans="1:16" x14ac:dyDescent="0.3">
      <c r="A22">
        <v>603.85299999999995</v>
      </c>
      <c r="B22">
        <v>2.3195100000000002</v>
      </c>
      <c r="C22">
        <v>4.4156899999999999E-3</v>
      </c>
      <c r="D22">
        <v>2.1402399999999999E-2</v>
      </c>
      <c r="E22">
        <f t="shared" si="0"/>
        <v>877.00299999999993</v>
      </c>
      <c r="F22">
        <f t="shared" si="1"/>
        <v>1.1402469546854459E-3</v>
      </c>
      <c r="G22">
        <f t="shared" si="2"/>
        <v>769134.26200899982</v>
      </c>
      <c r="H22">
        <f t="shared" si="3"/>
        <v>0.99095308386711711</v>
      </c>
      <c r="I22">
        <f t="shared" si="4"/>
        <v>2.8094264742081414</v>
      </c>
      <c r="J22">
        <f t="shared" si="5"/>
        <v>3.6527126835695011E-6</v>
      </c>
      <c r="K22">
        <f t="shared" si="6"/>
        <v>-12.520040465429016</v>
      </c>
    </row>
    <row r="23" spans="1:16" x14ac:dyDescent="0.3">
      <c r="A23">
        <v>637.12300000000005</v>
      </c>
      <c r="B23">
        <v>2.22106</v>
      </c>
      <c r="C23">
        <v>4.2282800000000001E-3</v>
      </c>
      <c r="D23">
        <v>3.02901E-2</v>
      </c>
      <c r="E23">
        <f t="shared" si="0"/>
        <v>910.27300000000002</v>
      </c>
      <c r="F23">
        <f t="shared" si="1"/>
        <v>1.0985715274428661E-3</v>
      </c>
      <c r="G23">
        <f t="shared" si="2"/>
        <v>828596.93452900008</v>
      </c>
      <c r="H23">
        <f t="shared" si="3"/>
        <v>0.99195178360173508</v>
      </c>
      <c r="I23">
        <f t="shared" si="4"/>
        <v>2.8558201588954533</v>
      </c>
      <c r="J23">
        <f t="shared" si="5"/>
        <v>3.4465734060659894E-6</v>
      </c>
      <c r="K23">
        <f t="shared" si="6"/>
        <v>-12.578130036119537</v>
      </c>
    </row>
    <row r="24" spans="1:16" x14ac:dyDescent="0.3">
      <c r="A24">
        <v>671.40599999999995</v>
      </c>
      <c r="B24">
        <v>2.0430199999999998</v>
      </c>
      <c r="C24">
        <v>3.8893399999999998E-3</v>
      </c>
      <c r="D24">
        <v>5.34127E-2</v>
      </c>
      <c r="E24">
        <f t="shared" si="0"/>
        <v>944.55599999999993</v>
      </c>
      <c r="F24">
        <f t="shared" si="1"/>
        <v>1.0586984784385469E-3</v>
      </c>
      <c r="G24">
        <f t="shared" si="2"/>
        <v>892186.03713599988</v>
      </c>
      <c r="H24">
        <f t="shared" si="3"/>
        <v>0.9937579801123344</v>
      </c>
      <c r="I24">
        <f t="shared" si="4"/>
        <v>2.9553483437205341</v>
      </c>
      <c r="J24">
        <f t="shared" si="5"/>
        <v>3.3124799321086405E-6</v>
      </c>
      <c r="K24">
        <f t="shared" si="6"/>
        <v>-12.617813424901639</v>
      </c>
    </row>
    <row r="25" spans="1:16" x14ac:dyDescent="0.3">
      <c r="A25">
        <v>704.86900000000003</v>
      </c>
      <c r="B25">
        <v>1.76936</v>
      </c>
      <c r="C25">
        <v>3.3683699999999999E-3</v>
      </c>
      <c r="D25">
        <v>8.4636299999999998E-2</v>
      </c>
      <c r="E25">
        <f t="shared" si="0"/>
        <v>978.01900000000001</v>
      </c>
      <c r="F25">
        <f t="shared" si="1"/>
        <v>1.0224750234913637E-3</v>
      </c>
      <c r="G25">
        <f t="shared" si="2"/>
        <v>956521.16436100006</v>
      </c>
      <c r="H25">
        <f t="shared" si="3"/>
        <v>0.99653420657166902</v>
      </c>
      <c r="I25">
        <f t="shared" si="4"/>
        <v>3.1796170400855117</v>
      </c>
      <c r="J25">
        <f t="shared" si="5"/>
        <v>3.324147084826546E-6</v>
      </c>
      <c r="K25">
        <f t="shared" si="6"/>
        <v>-12.614297432603912</v>
      </c>
    </row>
    <row r="26" spans="1:16" x14ac:dyDescent="0.3">
      <c r="A26">
        <v>737.83299999999997</v>
      </c>
      <c r="B26">
        <v>1.8243100000000001</v>
      </c>
      <c r="C26">
        <v>3.4729600000000002E-3</v>
      </c>
      <c r="D26">
        <v>-1.69921E-2</v>
      </c>
      <c r="E26">
        <f t="shared" si="0"/>
        <v>1010.9829999999999</v>
      </c>
      <c r="F26">
        <f t="shared" si="1"/>
        <v>9.8913631584309544E-4</v>
      </c>
      <c r="G26">
        <f t="shared" si="2"/>
        <v>1022086.6262889999</v>
      </c>
      <c r="H26">
        <f t="shared" si="3"/>
        <v>0.99597685101303468</v>
      </c>
      <c r="I26">
        <f t="shared" si="4"/>
        <v>3.1235403322923392</v>
      </c>
      <c r="J26">
        <f t="shared" si="5"/>
        <v>3.056042660134703E-6</v>
      </c>
      <c r="K26">
        <f t="shared" si="6"/>
        <v>-12.698389727289271</v>
      </c>
    </row>
    <row r="27" spans="1:16" x14ac:dyDescent="0.3">
      <c r="A27">
        <v>771.71699999999998</v>
      </c>
      <c r="B27">
        <v>1.7591699999999999</v>
      </c>
      <c r="C27">
        <v>3.3489599999999998E-3</v>
      </c>
      <c r="D27">
        <v>1.9444300000000001E-2</v>
      </c>
      <c r="E27">
        <f t="shared" si="0"/>
        <v>1044.867</v>
      </c>
      <c r="F27">
        <f t="shared" si="1"/>
        <v>9.5705960662936047E-4</v>
      </c>
      <c r="G27">
        <f t="shared" si="2"/>
        <v>1091747.0476889999</v>
      </c>
      <c r="H27">
        <f t="shared" si="3"/>
        <v>0.99663764161701851</v>
      </c>
      <c r="I27">
        <f t="shared" si="4"/>
        <v>3.1909503499693419</v>
      </c>
      <c r="J27">
        <f t="shared" si="5"/>
        <v>2.9227927446416424E-6</v>
      </c>
      <c r="K27">
        <f t="shared" si="6"/>
        <v>-12.742970979363879</v>
      </c>
    </row>
    <row r="28" spans="1:16" x14ac:dyDescent="0.3">
      <c r="A28">
        <v>804.98400000000004</v>
      </c>
      <c r="B28">
        <v>1.7874099999999999</v>
      </c>
      <c r="C28">
        <v>3.4027300000000001E-3</v>
      </c>
      <c r="D28">
        <v>-8.60293E-3</v>
      </c>
      <c r="E28">
        <f t="shared" si="0"/>
        <v>1078.134</v>
      </c>
      <c r="F28">
        <f t="shared" si="1"/>
        <v>9.2752848903754077E-4</v>
      </c>
      <c r="G28">
        <f t="shared" si="2"/>
        <v>1162372.9219559999</v>
      </c>
      <c r="H28">
        <f t="shared" si="3"/>
        <v>0.99635110362688784</v>
      </c>
      <c r="I28">
        <f t="shared" si="4"/>
        <v>3.1603133817489453</v>
      </c>
      <c r="J28">
        <f t="shared" si="5"/>
        <v>2.71884635477475E-6</v>
      </c>
      <c r="K28">
        <f t="shared" si="6"/>
        <v>-12.815302901900738</v>
      </c>
    </row>
    <row r="29" spans="1:16" x14ac:dyDescent="0.3">
      <c r="A29">
        <v>839.73500000000001</v>
      </c>
      <c r="B29">
        <v>1.77552</v>
      </c>
      <c r="C29">
        <v>3.3800900000000001E-3</v>
      </c>
      <c r="D29">
        <v>3.4637299999999999E-3</v>
      </c>
      <c r="E29">
        <f t="shared" si="0"/>
        <v>1112.885</v>
      </c>
      <c r="F29">
        <f t="shared" si="1"/>
        <v>8.9856544027460165E-4</v>
      </c>
      <c r="G29">
        <f t="shared" si="2"/>
        <v>1238513.0232249999</v>
      </c>
      <c r="H29">
        <f t="shared" si="3"/>
        <v>0.99647175120167963</v>
      </c>
      <c r="I29">
        <f t="shared" si="4"/>
        <v>3.1729270367597371</v>
      </c>
      <c r="J29">
        <f t="shared" si="5"/>
        <v>2.5618842735279929E-6</v>
      </c>
      <c r="K29">
        <f t="shared" si="6"/>
        <v>-12.874767525873724</v>
      </c>
    </row>
    <row r="30" spans="1:16" x14ac:dyDescent="0.3">
      <c r="A30">
        <v>873.61699999999996</v>
      </c>
      <c r="B30">
        <v>1.71916</v>
      </c>
      <c r="C30">
        <v>3.2727899999999998E-3</v>
      </c>
      <c r="D30">
        <v>1.7080499999999998E-2</v>
      </c>
      <c r="E30">
        <f t="shared" si="0"/>
        <v>1146.7669999999998</v>
      </c>
      <c r="F30">
        <f t="shared" si="1"/>
        <v>8.720167217926572E-4</v>
      </c>
      <c r="G30">
        <f t="shared" si="2"/>
        <v>1315074.5522889995</v>
      </c>
      <c r="H30">
        <f t="shared" si="3"/>
        <v>0.99704354823238517</v>
      </c>
      <c r="I30">
        <f t="shared" si="4"/>
        <v>3.2388511205992003</v>
      </c>
      <c r="J30">
        <f t="shared" si="5"/>
        <v>2.4628650253795142E-6</v>
      </c>
      <c r="K30">
        <f t="shared" si="6"/>
        <v>-12.914185241229035</v>
      </c>
    </row>
    <row r="31" spans="1:16" x14ac:dyDescent="0.3">
      <c r="A31">
        <v>909.28899999999999</v>
      </c>
      <c r="B31">
        <v>1.64822</v>
      </c>
      <c r="C31">
        <v>3.13774E-3</v>
      </c>
      <c r="D31">
        <v>2.02682E-2</v>
      </c>
      <c r="E31">
        <f t="shared" si="0"/>
        <v>1182.4389999999999</v>
      </c>
      <c r="F31">
        <f t="shared" si="1"/>
        <v>8.4570958840160049E-4</v>
      </c>
      <c r="G31">
        <f t="shared" si="2"/>
        <v>1398161.9887209996</v>
      </c>
      <c r="H31">
        <f t="shared" si="3"/>
        <v>0.99776322380551441</v>
      </c>
      <c r="I31">
        <f t="shared" si="4"/>
        <v>3.3415204303616579</v>
      </c>
      <c r="J31">
        <f t="shared" si="5"/>
        <v>2.3899379737954323E-6</v>
      </c>
      <c r="K31">
        <f t="shared" si="6"/>
        <v>-12.944243144744473</v>
      </c>
    </row>
    <row r="32" spans="1:16" x14ac:dyDescent="0.3">
      <c r="A32">
        <v>942.83299999999997</v>
      </c>
      <c r="B32">
        <v>1.5701400000000001</v>
      </c>
      <c r="C32">
        <v>2.9891000000000002E-3</v>
      </c>
      <c r="D32">
        <v>2.3306400000000001E-2</v>
      </c>
      <c r="E32">
        <f t="shared" si="0"/>
        <v>1215.9829999999999</v>
      </c>
      <c r="F32">
        <f t="shared" si="1"/>
        <v>8.2237991814030297E-4</v>
      </c>
      <c r="G32">
        <f t="shared" si="2"/>
        <v>1478614.6562889998</v>
      </c>
      <c r="H32">
        <f t="shared" si="3"/>
        <v>0.99855531989725776</v>
      </c>
      <c r="I32">
        <f t="shared" si="4"/>
        <v>3.4993266420215199</v>
      </c>
      <c r="J32">
        <f t="shared" si="5"/>
        <v>2.3666251562824801E-6</v>
      </c>
      <c r="K32">
        <f t="shared" si="6"/>
        <v>-12.954045602337887</v>
      </c>
    </row>
    <row r="33" spans="1:11" x14ac:dyDescent="0.3">
      <c r="A33">
        <v>976.38800000000003</v>
      </c>
      <c r="B33">
        <v>1.5193099999999999</v>
      </c>
      <c r="C33">
        <v>2.8923299999999998E-3</v>
      </c>
      <c r="D33">
        <v>1.5174099999999999E-2</v>
      </c>
      <c r="E33">
        <f t="shared" si="0"/>
        <v>1249.538</v>
      </c>
      <c r="F33">
        <f t="shared" si="1"/>
        <v>8.00295789323734E-4</v>
      </c>
      <c r="G33">
        <f t="shared" si="2"/>
        <v>1561345.2134440001</v>
      </c>
      <c r="H33">
        <f t="shared" si="3"/>
        <v>0.99907100301618934</v>
      </c>
      <c r="I33">
        <f t="shared" si="4"/>
        <v>3.6551892867406157</v>
      </c>
      <c r="J33">
        <f t="shared" si="5"/>
        <v>2.3410513288589363E-6</v>
      </c>
      <c r="K33">
        <f t="shared" si="6"/>
        <v>-12.964910443656173</v>
      </c>
    </row>
    <row r="34" spans="1:11" x14ac:dyDescent="0.3">
      <c r="A34">
        <v>996.673</v>
      </c>
      <c r="B34">
        <v>1.5432900000000001</v>
      </c>
      <c r="C34">
        <v>2.9380000000000001E-3</v>
      </c>
      <c r="D34">
        <v>-7.2325100000000002E-3</v>
      </c>
      <c r="E34">
        <f t="shared" si="0"/>
        <v>1269.8229999999999</v>
      </c>
      <c r="F34">
        <f t="shared" si="1"/>
        <v>7.8751133031926507E-4</v>
      </c>
      <c r="G34">
        <f t="shared" si="2"/>
        <v>1612450.4513289996</v>
      </c>
      <c r="H34">
        <f t="shared" si="3"/>
        <v>0.99882762957357696</v>
      </c>
      <c r="I34">
        <f t="shared" si="4"/>
        <v>3.5734771179311431</v>
      </c>
      <c r="J34">
        <f t="shared" si="5"/>
        <v>2.2161779389784309E-6</v>
      </c>
      <c r="K34">
        <f t="shared" si="6"/>
        <v>-13.01972649492996</v>
      </c>
    </row>
    <row r="35" spans="1:11" x14ac:dyDescent="0.3">
      <c r="A35">
        <v>998.649</v>
      </c>
      <c r="B35">
        <v>1.42774</v>
      </c>
      <c r="C35">
        <v>2.7180099999999999E-3</v>
      </c>
      <c r="D35">
        <v>3.41546E-2</v>
      </c>
      <c r="E35">
        <f t="shared" si="0"/>
        <v>1271.799</v>
      </c>
      <c r="F35">
        <f t="shared" si="1"/>
        <v>7.8628777031590686E-4</v>
      </c>
      <c r="G35">
        <f t="shared" si="2"/>
        <v>1617472.696401</v>
      </c>
      <c r="H35">
        <f t="shared" si="3"/>
        <v>0.99999994671043524</v>
      </c>
      <c r="I35">
        <f t="shared" si="4"/>
        <v>6.5520179524109725</v>
      </c>
      <c r="J35">
        <f t="shared" si="5"/>
        <v>4.0507749942176527E-6</v>
      </c>
      <c r="K35">
        <f t="shared" si="6"/>
        <v>-12.416602338555213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D4</vt:lpstr>
      <vt:lpstr>D3</vt:lpstr>
      <vt:lpstr>P2</vt:lpstr>
      <vt:lpstr>P3</vt:lpstr>
      <vt:lpstr>P4</vt:lpstr>
      <vt:lpstr>A4</vt:lpstr>
      <vt:lpstr>A3</vt:lpstr>
      <vt:lpstr>A2</vt:lpstr>
      <vt:lpstr>A1</vt:lpstr>
      <vt:lpstr>F3</vt:lpstr>
      <vt:lpstr>F2</vt:lpstr>
      <vt:lpstr>F1</vt:lpstr>
      <vt:lpstr>R4</vt:lpstr>
      <vt:lpstr>R3</vt:lpstr>
      <vt:lpstr>R2</vt:lpstr>
      <vt:lpstr>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Leah Morrison (lib)</cp:lastModifiedBy>
  <dcterms:created xsi:type="dcterms:W3CDTF">2022-08-21T16:34:07Z</dcterms:created>
  <dcterms:modified xsi:type="dcterms:W3CDTF">2024-02-15T11:13:49Z</dcterms:modified>
</cp:coreProperties>
</file>