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Inayat, Abrar\HAMEED 2024 Co-gasification study (Dataset)\"/>
    </mc:Choice>
  </mc:AlternateContent>
  <xr:revisionPtr revIDLastSave="0" documentId="8_{D15BF4F0-94D3-4450-B3FA-788324137196}" xr6:coauthVersionLast="47" xr6:coauthVersionMax="47" xr10:uidLastSave="{00000000-0000-0000-0000-000000000000}"/>
  <bookViews>
    <workbookView xWindow="1500" yWindow="1500" windowWidth="23040" windowHeight="12156" xr2:uid="{C5F8C8F7-EB9B-463C-B4DA-CB345159F49A}"/>
  </bookViews>
  <sheets>
    <sheet name="D4" sheetId="16" r:id="rId1"/>
    <sheet name="D3" sheetId="15" r:id="rId2"/>
    <sheet name="P2" sheetId="14" r:id="rId3"/>
    <sheet name="P3" sheetId="13" r:id="rId4"/>
    <sheet name="P4" sheetId="12" r:id="rId5"/>
    <sheet name="A4" sheetId="11" r:id="rId6"/>
    <sheet name="A3" sheetId="10" r:id="rId7"/>
    <sheet name="A2" sheetId="9" r:id="rId8"/>
    <sheet name="A1" sheetId="8" r:id="rId9"/>
    <sheet name="F3" sheetId="7" r:id="rId10"/>
    <sheet name="F2" sheetId="6" r:id="rId11"/>
    <sheet name="F1" sheetId="5" r:id="rId12"/>
    <sheet name="R4" sheetId="4" r:id="rId13"/>
    <sheet name="R3" sheetId="3" r:id="rId14"/>
    <sheet name="R2" sheetId="2" r:id="rId15"/>
    <sheet name="R1" sheetId="1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6" l="1"/>
  <c r="J17" i="16" s="1"/>
  <c r="K17" i="16" s="1"/>
  <c r="I18" i="16"/>
  <c r="I23" i="16"/>
  <c r="I25" i="16"/>
  <c r="I26" i="16"/>
  <c r="I31" i="16"/>
  <c r="I33" i="16"/>
  <c r="I34" i="16"/>
  <c r="H35" i="16"/>
  <c r="I35" i="16" s="1"/>
  <c r="E35" i="16"/>
  <c r="F35" i="16" s="1"/>
  <c r="H34" i="16"/>
  <c r="F34" i="16"/>
  <c r="E34" i="16"/>
  <c r="G34" i="16" s="1"/>
  <c r="H33" i="16"/>
  <c r="E33" i="16"/>
  <c r="G33" i="16" s="1"/>
  <c r="H32" i="16"/>
  <c r="I32" i="16" s="1"/>
  <c r="E32" i="16"/>
  <c r="G32" i="16" s="1"/>
  <c r="H31" i="16"/>
  <c r="E31" i="16"/>
  <c r="G31" i="16" s="1"/>
  <c r="H30" i="16"/>
  <c r="E30" i="16"/>
  <c r="G30" i="16" s="1"/>
  <c r="H29" i="16"/>
  <c r="I29" i="16" s="1"/>
  <c r="J29" i="16" s="1"/>
  <c r="K29" i="16" s="1"/>
  <c r="F29" i="16"/>
  <c r="E29" i="16"/>
  <c r="G29" i="16" s="1"/>
  <c r="H28" i="16"/>
  <c r="I28" i="16" s="1"/>
  <c r="E28" i="16"/>
  <c r="G28" i="16" s="1"/>
  <c r="H27" i="16"/>
  <c r="I27" i="16" s="1"/>
  <c r="E27" i="16"/>
  <c r="F27" i="16" s="1"/>
  <c r="H26" i="16"/>
  <c r="F26" i="16"/>
  <c r="E26" i="16"/>
  <c r="G26" i="16" s="1"/>
  <c r="H25" i="16"/>
  <c r="E25" i="16"/>
  <c r="G25" i="16" s="1"/>
  <c r="H24" i="16"/>
  <c r="I24" i="16" s="1"/>
  <c r="E24" i="16"/>
  <c r="G24" i="16" s="1"/>
  <c r="H23" i="16"/>
  <c r="E23" i="16"/>
  <c r="G23" i="16" s="1"/>
  <c r="H22" i="16"/>
  <c r="E22" i="16"/>
  <c r="G22" i="16" s="1"/>
  <c r="H21" i="16"/>
  <c r="I21" i="16" s="1"/>
  <c r="E21" i="16"/>
  <c r="G21" i="16" s="1"/>
  <c r="H20" i="16"/>
  <c r="I20" i="16" s="1"/>
  <c r="E20" i="16"/>
  <c r="G20" i="16" s="1"/>
  <c r="P19" i="16"/>
  <c r="H19" i="16"/>
  <c r="I19" i="16" s="1"/>
  <c r="E19" i="16"/>
  <c r="G19" i="16" s="1"/>
  <c r="P18" i="16"/>
  <c r="H18" i="16"/>
  <c r="E18" i="16"/>
  <c r="G18" i="16" s="1"/>
  <c r="H17" i="16"/>
  <c r="G17" i="16"/>
  <c r="E17" i="16"/>
  <c r="F17" i="16" s="1"/>
  <c r="H16" i="16"/>
  <c r="I16" i="16" s="1"/>
  <c r="E16" i="16"/>
  <c r="H15" i="16"/>
  <c r="I15" i="16" s="1"/>
  <c r="E15" i="16"/>
  <c r="G15" i="16" s="1"/>
  <c r="H14" i="16"/>
  <c r="I14" i="16" s="1"/>
  <c r="F14" i="16"/>
  <c r="E14" i="16"/>
  <c r="G14" i="16" s="1"/>
  <c r="H13" i="16"/>
  <c r="E13" i="16"/>
  <c r="G13" i="16" s="1"/>
  <c r="H12" i="16"/>
  <c r="G12" i="16"/>
  <c r="F12" i="16"/>
  <c r="E12" i="16"/>
  <c r="H11" i="16"/>
  <c r="I11" i="16" s="1"/>
  <c r="E11" i="16"/>
  <c r="H10" i="16"/>
  <c r="I10" i="16" s="1"/>
  <c r="E10" i="16"/>
  <c r="G10" i="16" s="1"/>
  <c r="H9" i="16"/>
  <c r="I9" i="16" s="1"/>
  <c r="E9" i="16"/>
  <c r="F9" i="16" s="1"/>
  <c r="H8" i="16"/>
  <c r="I8" i="16" s="1"/>
  <c r="F8" i="16"/>
  <c r="E8" i="16"/>
  <c r="G8" i="16" s="1"/>
  <c r="H7" i="16"/>
  <c r="I7" i="16" s="1"/>
  <c r="E7" i="16"/>
  <c r="G7" i="16" s="1"/>
  <c r="H6" i="16"/>
  <c r="I6" i="16" s="1"/>
  <c r="J6" i="16" s="1"/>
  <c r="K6" i="16" s="1"/>
  <c r="F6" i="16"/>
  <c r="E6" i="16"/>
  <c r="G6" i="16" s="1"/>
  <c r="H5" i="16"/>
  <c r="E5" i="16"/>
  <c r="G5" i="16" s="1"/>
  <c r="H4" i="16"/>
  <c r="I4" i="16" s="1"/>
  <c r="G4" i="16"/>
  <c r="F4" i="16"/>
  <c r="E4" i="16"/>
  <c r="H3" i="16"/>
  <c r="I3" i="16" s="1"/>
  <c r="J3" i="16" s="1"/>
  <c r="K3" i="16" s="1"/>
  <c r="G3" i="16"/>
  <c r="F3" i="16"/>
  <c r="E3" i="16"/>
  <c r="H2" i="16"/>
  <c r="E2" i="16"/>
  <c r="G2" i="16" s="1"/>
  <c r="I4" i="15"/>
  <c r="I6" i="15"/>
  <c r="I7" i="15"/>
  <c r="J7" i="15" s="1"/>
  <c r="K7" i="15" s="1"/>
  <c r="I10" i="15"/>
  <c r="I12" i="15"/>
  <c r="I14" i="15"/>
  <c r="I15" i="15"/>
  <c r="I20" i="15"/>
  <c r="I22" i="15"/>
  <c r="I23" i="15"/>
  <c r="I28" i="15"/>
  <c r="I30" i="15"/>
  <c r="I31" i="15"/>
  <c r="I2" i="15"/>
  <c r="H35" i="15"/>
  <c r="I35" i="15" s="1"/>
  <c r="E35" i="15"/>
  <c r="G35" i="15" s="1"/>
  <c r="H34" i="15"/>
  <c r="I34" i="15" s="1"/>
  <c r="E34" i="15"/>
  <c r="G34" i="15" s="1"/>
  <c r="H33" i="15"/>
  <c r="I33" i="15" s="1"/>
  <c r="E33" i="15"/>
  <c r="F33" i="15" s="1"/>
  <c r="H32" i="15"/>
  <c r="I32" i="15" s="1"/>
  <c r="F32" i="15"/>
  <c r="E32" i="15"/>
  <c r="G32" i="15" s="1"/>
  <c r="H31" i="15"/>
  <c r="E31" i="15"/>
  <c r="G31" i="15" s="1"/>
  <c r="H30" i="15"/>
  <c r="E30" i="15"/>
  <c r="G30" i="15" s="1"/>
  <c r="H29" i="15"/>
  <c r="E29" i="15"/>
  <c r="F29" i="15" s="1"/>
  <c r="H28" i="15"/>
  <c r="G28" i="15"/>
  <c r="F28" i="15"/>
  <c r="E28" i="15"/>
  <c r="H27" i="15"/>
  <c r="I27" i="15" s="1"/>
  <c r="E27" i="15"/>
  <c r="G27" i="15" s="1"/>
  <c r="H26" i="15"/>
  <c r="I26" i="15" s="1"/>
  <c r="E26" i="15"/>
  <c r="G26" i="15" s="1"/>
  <c r="H25" i="15"/>
  <c r="I25" i="15" s="1"/>
  <c r="J25" i="15" s="1"/>
  <c r="K25" i="15" s="1"/>
  <c r="G25" i="15"/>
  <c r="E25" i="15"/>
  <c r="F25" i="15" s="1"/>
  <c r="H24" i="15"/>
  <c r="E24" i="15"/>
  <c r="H23" i="15"/>
  <c r="E23" i="15"/>
  <c r="G23" i="15" s="1"/>
  <c r="H22" i="15"/>
  <c r="G22" i="15"/>
  <c r="E22" i="15"/>
  <c r="F22" i="15" s="1"/>
  <c r="H21" i="15"/>
  <c r="G21" i="15"/>
  <c r="E21" i="15"/>
  <c r="F21" i="15" s="1"/>
  <c r="H20" i="15"/>
  <c r="G20" i="15"/>
  <c r="F20" i="15"/>
  <c r="E20" i="15"/>
  <c r="P19" i="15"/>
  <c r="H19" i="15"/>
  <c r="I19" i="15" s="1"/>
  <c r="G19" i="15"/>
  <c r="F19" i="15"/>
  <c r="E19" i="15"/>
  <c r="P18" i="15"/>
  <c r="H18" i="15"/>
  <c r="I18" i="15" s="1"/>
  <c r="F18" i="15"/>
  <c r="E18" i="15"/>
  <c r="G18" i="15" s="1"/>
  <c r="H17" i="15"/>
  <c r="I17" i="15" s="1"/>
  <c r="E17" i="15"/>
  <c r="G17" i="15" s="1"/>
  <c r="H16" i="15"/>
  <c r="E16" i="15"/>
  <c r="G16" i="15" s="1"/>
  <c r="H15" i="15"/>
  <c r="E15" i="15"/>
  <c r="H14" i="15"/>
  <c r="F14" i="15"/>
  <c r="E14" i="15"/>
  <c r="G14" i="15" s="1"/>
  <c r="H13" i="15"/>
  <c r="I13" i="15" s="1"/>
  <c r="J13" i="15" s="1"/>
  <c r="K13" i="15" s="1"/>
  <c r="E13" i="15"/>
  <c r="G13" i="15" s="1"/>
  <c r="H12" i="15"/>
  <c r="E12" i="15"/>
  <c r="G12" i="15" s="1"/>
  <c r="H11" i="15"/>
  <c r="I11" i="15" s="1"/>
  <c r="E11" i="15"/>
  <c r="F11" i="15" s="1"/>
  <c r="H10" i="15"/>
  <c r="E10" i="15"/>
  <c r="H9" i="15"/>
  <c r="I9" i="15" s="1"/>
  <c r="E9" i="15"/>
  <c r="G9" i="15" s="1"/>
  <c r="H8" i="15"/>
  <c r="E8" i="15"/>
  <c r="G8" i="15" s="1"/>
  <c r="H7" i="15"/>
  <c r="F7" i="15"/>
  <c r="E7" i="15"/>
  <c r="G7" i="15" s="1"/>
  <c r="H6" i="15"/>
  <c r="E6" i="15"/>
  <c r="G6" i="15" s="1"/>
  <c r="H5" i="15"/>
  <c r="I5" i="15" s="1"/>
  <c r="E5" i="15"/>
  <c r="G5" i="15" s="1"/>
  <c r="H4" i="15"/>
  <c r="E4" i="15"/>
  <c r="G4" i="15" s="1"/>
  <c r="H3" i="15"/>
  <c r="I3" i="15" s="1"/>
  <c r="E3" i="15"/>
  <c r="F3" i="15" s="1"/>
  <c r="H2" i="15"/>
  <c r="E2" i="15"/>
  <c r="I3" i="14"/>
  <c r="I6" i="14"/>
  <c r="I8" i="14"/>
  <c r="I11" i="14"/>
  <c r="I14" i="14"/>
  <c r="I16" i="14"/>
  <c r="I18" i="14"/>
  <c r="I19" i="14"/>
  <c r="I22" i="14"/>
  <c r="I24" i="14"/>
  <c r="I26" i="14"/>
  <c r="I34" i="14"/>
  <c r="J34" i="14" s="1"/>
  <c r="K34" i="14" s="1"/>
  <c r="I35" i="14"/>
  <c r="H35" i="14"/>
  <c r="E35" i="14"/>
  <c r="F35" i="14" s="1"/>
  <c r="H34" i="14"/>
  <c r="G34" i="14"/>
  <c r="E34" i="14"/>
  <c r="F34" i="14" s="1"/>
  <c r="H33" i="14"/>
  <c r="I33" i="14" s="1"/>
  <c r="G33" i="14"/>
  <c r="F33" i="14"/>
  <c r="E33" i="14"/>
  <c r="H32" i="14"/>
  <c r="I32" i="14" s="1"/>
  <c r="G32" i="14"/>
  <c r="E32" i="14"/>
  <c r="F32" i="14" s="1"/>
  <c r="H31" i="14"/>
  <c r="I31" i="14" s="1"/>
  <c r="G31" i="14"/>
  <c r="F31" i="14"/>
  <c r="E31" i="14"/>
  <c r="H30" i="14"/>
  <c r="I30" i="14" s="1"/>
  <c r="E30" i="14"/>
  <c r="F30" i="14" s="1"/>
  <c r="H29" i="14"/>
  <c r="I29" i="14" s="1"/>
  <c r="E29" i="14"/>
  <c r="G29" i="14" s="1"/>
  <c r="H28" i="14"/>
  <c r="I28" i="14" s="1"/>
  <c r="E28" i="14"/>
  <c r="F28" i="14" s="1"/>
  <c r="H27" i="14"/>
  <c r="I27" i="14" s="1"/>
  <c r="J27" i="14" s="1"/>
  <c r="K27" i="14" s="1"/>
  <c r="G27" i="14"/>
  <c r="F27" i="14"/>
  <c r="E27" i="14"/>
  <c r="H26" i="14"/>
  <c r="E26" i="14"/>
  <c r="H25" i="14"/>
  <c r="I25" i="14" s="1"/>
  <c r="E25" i="14"/>
  <c r="G25" i="14" s="1"/>
  <c r="H24" i="14"/>
  <c r="E24" i="14"/>
  <c r="H23" i="14"/>
  <c r="E23" i="14"/>
  <c r="G23" i="14" s="1"/>
  <c r="H22" i="14"/>
  <c r="E22" i="14"/>
  <c r="G22" i="14" s="1"/>
  <c r="H21" i="14"/>
  <c r="I21" i="14" s="1"/>
  <c r="E21" i="14"/>
  <c r="G21" i="14" s="1"/>
  <c r="H20" i="14"/>
  <c r="I20" i="14" s="1"/>
  <c r="E20" i="14"/>
  <c r="F20" i="14" s="1"/>
  <c r="P19" i="14"/>
  <c r="H19" i="14"/>
  <c r="E19" i="14"/>
  <c r="P18" i="14"/>
  <c r="H18" i="14"/>
  <c r="E18" i="14"/>
  <c r="F18" i="14" s="1"/>
  <c r="H17" i="14"/>
  <c r="I17" i="14" s="1"/>
  <c r="J17" i="14" s="1"/>
  <c r="K17" i="14" s="1"/>
  <c r="G17" i="14"/>
  <c r="E17" i="14"/>
  <c r="F17" i="14" s="1"/>
  <c r="H16" i="14"/>
  <c r="F16" i="14"/>
  <c r="E16" i="14"/>
  <c r="G16" i="14" s="1"/>
  <c r="H15" i="14"/>
  <c r="E15" i="14"/>
  <c r="H14" i="14"/>
  <c r="F14" i="14"/>
  <c r="E14" i="14"/>
  <c r="G14" i="14" s="1"/>
  <c r="H13" i="14"/>
  <c r="I13" i="14" s="1"/>
  <c r="J13" i="14" s="1"/>
  <c r="K13" i="14" s="1"/>
  <c r="G13" i="14"/>
  <c r="F13" i="14"/>
  <c r="E13" i="14"/>
  <c r="H12" i="14"/>
  <c r="I12" i="14" s="1"/>
  <c r="E12" i="14"/>
  <c r="F12" i="14" s="1"/>
  <c r="H11" i="14"/>
  <c r="E11" i="14"/>
  <c r="G11" i="14" s="1"/>
  <c r="H10" i="14"/>
  <c r="I10" i="14" s="1"/>
  <c r="J10" i="14" s="1"/>
  <c r="K10" i="14" s="1"/>
  <c r="G10" i="14"/>
  <c r="F10" i="14"/>
  <c r="E10" i="14"/>
  <c r="H9" i="14"/>
  <c r="I9" i="14" s="1"/>
  <c r="E9" i="14"/>
  <c r="F9" i="14" s="1"/>
  <c r="H8" i="14"/>
  <c r="G8" i="14"/>
  <c r="F8" i="14"/>
  <c r="E8" i="14"/>
  <c r="H7" i="14"/>
  <c r="I7" i="14" s="1"/>
  <c r="G7" i="14"/>
  <c r="E7" i="14"/>
  <c r="F7" i="14" s="1"/>
  <c r="H6" i="14"/>
  <c r="G6" i="14"/>
  <c r="F6" i="14"/>
  <c r="E6" i="14"/>
  <c r="H5" i="14"/>
  <c r="I5" i="14" s="1"/>
  <c r="J5" i="14" s="1"/>
  <c r="K5" i="14" s="1"/>
  <c r="F5" i="14"/>
  <c r="E5" i="14"/>
  <c r="G5" i="14" s="1"/>
  <c r="H4" i="14"/>
  <c r="I4" i="14" s="1"/>
  <c r="E4" i="14"/>
  <c r="F4" i="14" s="1"/>
  <c r="H3" i="14"/>
  <c r="E3" i="14"/>
  <c r="G3" i="14" s="1"/>
  <c r="H2" i="14"/>
  <c r="I2" i="14" s="1"/>
  <c r="E2" i="14"/>
  <c r="G2" i="14" s="1"/>
  <c r="I4" i="13"/>
  <c r="I8" i="13"/>
  <c r="I10" i="13"/>
  <c r="I12" i="13"/>
  <c r="I13" i="13"/>
  <c r="I18" i="13"/>
  <c r="I20" i="13"/>
  <c r="I21" i="13"/>
  <c r="I24" i="13"/>
  <c r="I26" i="13"/>
  <c r="I28" i="13"/>
  <c r="I29" i="13"/>
  <c r="I34" i="13"/>
  <c r="H35" i="13"/>
  <c r="I35" i="13" s="1"/>
  <c r="E35" i="13"/>
  <c r="G35" i="13" s="1"/>
  <c r="H34" i="13"/>
  <c r="E34" i="13"/>
  <c r="G34" i="13" s="1"/>
  <c r="H33" i="13"/>
  <c r="I33" i="13" s="1"/>
  <c r="F33" i="13"/>
  <c r="E33" i="13"/>
  <c r="G33" i="13" s="1"/>
  <c r="H32" i="13"/>
  <c r="I32" i="13" s="1"/>
  <c r="E32" i="13"/>
  <c r="G32" i="13" s="1"/>
  <c r="H31" i="13"/>
  <c r="I31" i="13" s="1"/>
  <c r="J31" i="13" s="1"/>
  <c r="K31" i="13" s="1"/>
  <c r="G31" i="13"/>
  <c r="E31" i="13"/>
  <c r="F31" i="13" s="1"/>
  <c r="H30" i="13"/>
  <c r="E30" i="13"/>
  <c r="G30" i="13" s="1"/>
  <c r="H29" i="13"/>
  <c r="F29" i="13"/>
  <c r="E29" i="13"/>
  <c r="G29" i="13" s="1"/>
  <c r="H28" i="13"/>
  <c r="E28" i="13"/>
  <c r="H27" i="13"/>
  <c r="I27" i="13" s="1"/>
  <c r="E27" i="13"/>
  <c r="G27" i="13" s="1"/>
  <c r="H26" i="13"/>
  <c r="E26" i="13"/>
  <c r="G26" i="13" s="1"/>
  <c r="H25" i="13"/>
  <c r="I25" i="13" s="1"/>
  <c r="E25" i="13"/>
  <c r="G25" i="13" s="1"/>
  <c r="H24" i="13"/>
  <c r="E24" i="13"/>
  <c r="G24" i="13" s="1"/>
  <c r="J23" i="13"/>
  <c r="K23" i="13" s="1"/>
  <c r="H23" i="13"/>
  <c r="I23" i="13" s="1"/>
  <c r="E23" i="13"/>
  <c r="G23" i="13" s="1"/>
  <c r="H22" i="13"/>
  <c r="E22" i="13"/>
  <c r="F22" i="13" s="1"/>
  <c r="H21" i="13"/>
  <c r="G21" i="13"/>
  <c r="F21" i="13"/>
  <c r="E21" i="13"/>
  <c r="H20" i="13"/>
  <c r="F20" i="13"/>
  <c r="E20" i="13"/>
  <c r="G20" i="13" s="1"/>
  <c r="P19" i="13"/>
  <c r="H19" i="13"/>
  <c r="I19" i="13" s="1"/>
  <c r="E19" i="13"/>
  <c r="P18" i="13"/>
  <c r="H18" i="13"/>
  <c r="F18" i="13"/>
  <c r="E18" i="13"/>
  <c r="G18" i="13" s="1"/>
  <c r="H17" i="13"/>
  <c r="I17" i="13" s="1"/>
  <c r="E17" i="13"/>
  <c r="G17" i="13" s="1"/>
  <c r="H16" i="13"/>
  <c r="I16" i="13" s="1"/>
  <c r="F16" i="13"/>
  <c r="E16" i="13"/>
  <c r="G16" i="13" s="1"/>
  <c r="H15" i="13"/>
  <c r="I15" i="13" s="1"/>
  <c r="E15" i="13"/>
  <c r="G15" i="13" s="1"/>
  <c r="H14" i="13"/>
  <c r="I14" i="13" s="1"/>
  <c r="E14" i="13"/>
  <c r="J13" i="13"/>
  <c r="K13" i="13" s="1"/>
  <c r="H13" i="13"/>
  <c r="G13" i="13"/>
  <c r="F13" i="13"/>
  <c r="E13" i="13"/>
  <c r="H12" i="13"/>
  <c r="E12" i="13"/>
  <c r="H11" i="13"/>
  <c r="E11" i="13"/>
  <c r="G11" i="13" s="1"/>
  <c r="H10" i="13"/>
  <c r="F10" i="13"/>
  <c r="E10" i="13"/>
  <c r="G10" i="13" s="1"/>
  <c r="H9" i="13"/>
  <c r="I9" i="13" s="1"/>
  <c r="E9" i="13"/>
  <c r="G9" i="13" s="1"/>
  <c r="H8" i="13"/>
  <c r="E8" i="13"/>
  <c r="G8" i="13" s="1"/>
  <c r="H7" i="13"/>
  <c r="E7" i="13"/>
  <c r="G7" i="13" s="1"/>
  <c r="H6" i="13"/>
  <c r="I6" i="13" s="1"/>
  <c r="E6" i="13"/>
  <c r="G6" i="13" s="1"/>
  <c r="H5" i="13"/>
  <c r="I5" i="13" s="1"/>
  <c r="E5" i="13"/>
  <c r="G5" i="13" s="1"/>
  <c r="H4" i="13"/>
  <c r="E4" i="13"/>
  <c r="F4" i="13" s="1"/>
  <c r="H3" i="13"/>
  <c r="I3" i="13" s="1"/>
  <c r="E3" i="13"/>
  <c r="H2" i="13"/>
  <c r="I2" i="13" s="1"/>
  <c r="F2" i="13"/>
  <c r="E2" i="13"/>
  <c r="G2" i="13" s="1"/>
  <c r="P18" i="12"/>
  <c r="I6" i="12"/>
  <c r="I7" i="12"/>
  <c r="I10" i="12"/>
  <c r="I15" i="12"/>
  <c r="I18" i="12"/>
  <c r="I22" i="12"/>
  <c r="I23" i="12"/>
  <c r="I26" i="12"/>
  <c r="I30" i="12"/>
  <c r="I31" i="12"/>
  <c r="H35" i="12"/>
  <c r="I35" i="12" s="1"/>
  <c r="E35" i="12"/>
  <c r="G35" i="12" s="1"/>
  <c r="H34" i="12"/>
  <c r="E34" i="12"/>
  <c r="G34" i="12" s="1"/>
  <c r="H33" i="12"/>
  <c r="E33" i="12"/>
  <c r="G33" i="12" s="1"/>
  <c r="H32" i="12"/>
  <c r="I32" i="12" s="1"/>
  <c r="J32" i="12" s="1"/>
  <c r="K32" i="12" s="1"/>
  <c r="F32" i="12"/>
  <c r="E32" i="12"/>
  <c r="G32" i="12" s="1"/>
  <c r="H31" i="12"/>
  <c r="E31" i="12"/>
  <c r="G31" i="12" s="1"/>
  <c r="H30" i="12"/>
  <c r="E30" i="12"/>
  <c r="F30" i="12" s="1"/>
  <c r="H29" i="12"/>
  <c r="G29" i="12"/>
  <c r="F29" i="12"/>
  <c r="E29" i="12"/>
  <c r="H28" i="12"/>
  <c r="I28" i="12" s="1"/>
  <c r="E28" i="12"/>
  <c r="G28" i="12" s="1"/>
  <c r="H27" i="12"/>
  <c r="E27" i="12"/>
  <c r="G27" i="12" s="1"/>
  <c r="H26" i="12"/>
  <c r="E26" i="12"/>
  <c r="G26" i="12" s="1"/>
  <c r="H25" i="12"/>
  <c r="I25" i="12" s="1"/>
  <c r="E25" i="12"/>
  <c r="G25" i="12" s="1"/>
  <c r="H24" i="12"/>
  <c r="I24" i="12" s="1"/>
  <c r="E24" i="12"/>
  <c r="G24" i="12" s="1"/>
  <c r="H23" i="12"/>
  <c r="E23" i="12"/>
  <c r="G23" i="12" s="1"/>
  <c r="H22" i="12"/>
  <c r="E22" i="12"/>
  <c r="F22" i="12" s="1"/>
  <c r="H21" i="12"/>
  <c r="I21" i="12" s="1"/>
  <c r="F21" i="12"/>
  <c r="E21" i="12"/>
  <c r="G21" i="12" s="1"/>
  <c r="H20" i="12"/>
  <c r="I20" i="12" s="1"/>
  <c r="J20" i="12" s="1"/>
  <c r="K20" i="12" s="1"/>
  <c r="E20" i="12"/>
  <c r="G20" i="12" s="1"/>
  <c r="P19" i="12"/>
  <c r="H19" i="12"/>
  <c r="I19" i="12" s="1"/>
  <c r="E19" i="12"/>
  <c r="G19" i="12" s="1"/>
  <c r="J18" i="12"/>
  <c r="K18" i="12" s="1"/>
  <c r="H18" i="12"/>
  <c r="E18" i="12"/>
  <c r="G18" i="12" s="1"/>
  <c r="H17" i="12"/>
  <c r="I17" i="12" s="1"/>
  <c r="E17" i="12"/>
  <c r="G17" i="12" s="1"/>
  <c r="H16" i="12"/>
  <c r="E16" i="12"/>
  <c r="H15" i="12"/>
  <c r="E15" i="12"/>
  <c r="G15" i="12" s="1"/>
  <c r="H14" i="12"/>
  <c r="I14" i="12" s="1"/>
  <c r="E14" i="12"/>
  <c r="G14" i="12" s="1"/>
  <c r="H13" i="12"/>
  <c r="I13" i="12" s="1"/>
  <c r="F13" i="12"/>
  <c r="E13" i="12"/>
  <c r="G13" i="12" s="1"/>
  <c r="H12" i="12"/>
  <c r="F12" i="12"/>
  <c r="E12" i="12"/>
  <c r="G12" i="12" s="1"/>
  <c r="H11" i="12"/>
  <c r="I11" i="12" s="1"/>
  <c r="F11" i="12"/>
  <c r="E11" i="12"/>
  <c r="G11" i="12" s="1"/>
  <c r="H10" i="12"/>
  <c r="E10" i="12"/>
  <c r="G10" i="12" s="1"/>
  <c r="H9" i="12"/>
  <c r="I9" i="12" s="1"/>
  <c r="E9" i="12"/>
  <c r="G9" i="12" s="1"/>
  <c r="H8" i="12"/>
  <c r="I8" i="12" s="1"/>
  <c r="G8" i="12"/>
  <c r="E8" i="12"/>
  <c r="F8" i="12" s="1"/>
  <c r="H7" i="12"/>
  <c r="E7" i="12"/>
  <c r="G7" i="12" s="1"/>
  <c r="H6" i="12"/>
  <c r="E6" i="12"/>
  <c r="G6" i="12" s="1"/>
  <c r="H5" i="12"/>
  <c r="I5" i="12" s="1"/>
  <c r="E5" i="12"/>
  <c r="H4" i="12"/>
  <c r="G4" i="12"/>
  <c r="E4" i="12"/>
  <c r="F4" i="12" s="1"/>
  <c r="H3" i="12"/>
  <c r="I3" i="12" s="1"/>
  <c r="G3" i="12"/>
  <c r="E3" i="12"/>
  <c r="F3" i="12" s="1"/>
  <c r="H2" i="12"/>
  <c r="I2" i="12" s="1"/>
  <c r="J2" i="12" s="1"/>
  <c r="K2" i="12" s="1"/>
  <c r="E2" i="12"/>
  <c r="G2" i="12" s="1"/>
  <c r="I4" i="11"/>
  <c r="I8" i="11"/>
  <c r="I12" i="11"/>
  <c r="I16" i="11"/>
  <c r="I17" i="11"/>
  <c r="I20" i="11"/>
  <c r="J20" i="11" s="1"/>
  <c r="K20" i="11" s="1"/>
  <c r="I24" i="11"/>
  <c r="I25" i="11"/>
  <c r="I28" i="11"/>
  <c r="I32" i="11"/>
  <c r="I33" i="11"/>
  <c r="I2" i="11"/>
  <c r="H35" i="11"/>
  <c r="I35" i="11" s="1"/>
  <c r="E35" i="11"/>
  <c r="G35" i="11" s="1"/>
  <c r="H34" i="11"/>
  <c r="I34" i="11" s="1"/>
  <c r="G34" i="11"/>
  <c r="E34" i="11"/>
  <c r="F34" i="11" s="1"/>
  <c r="H33" i="11"/>
  <c r="F33" i="11"/>
  <c r="E33" i="11"/>
  <c r="G33" i="11" s="1"/>
  <c r="H32" i="11"/>
  <c r="E32" i="11"/>
  <c r="G32" i="11" s="1"/>
  <c r="H31" i="11"/>
  <c r="I31" i="11" s="1"/>
  <c r="E31" i="11"/>
  <c r="G31" i="11" s="1"/>
  <c r="H30" i="11"/>
  <c r="I30" i="11" s="1"/>
  <c r="E30" i="11"/>
  <c r="H29" i="11"/>
  <c r="E29" i="11"/>
  <c r="H28" i="11"/>
  <c r="E28" i="11"/>
  <c r="H27" i="11"/>
  <c r="I27" i="11" s="1"/>
  <c r="E27" i="11"/>
  <c r="G27" i="11" s="1"/>
  <c r="H26" i="11"/>
  <c r="I26" i="11" s="1"/>
  <c r="E26" i="11"/>
  <c r="F26" i="11" s="1"/>
  <c r="H25" i="11"/>
  <c r="F25" i="11"/>
  <c r="E25" i="11"/>
  <c r="G25" i="11" s="1"/>
  <c r="H24" i="11"/>
  <c r="E24" i="11"/>
  <c r="G24" i="11" s="1"/>
  <c r="J23" i="11"/>
  <c r="K23" i="11" s="1"/>
  <c r="H23" i="11"/>
  <c r="I23" i="11" s="1"/>
  <c r="E23" i="11"/>
  <c r="G23" i="11" s="1"/>
  <c r="H22" i="11"/>
  <c r="I22" i="11" s="1"/>
  <c r="G22" i="11"/>
  <c r="E22" i="11"/>
  <c r="F22" i="11" s="1"/>
  <c r="H21" i="11"/>
  <c r="E21" i="11"/>
  <c r="G21" i="11" s="1"/>
  <c r="H20" i="11"/>
  <c r="F20" i="11"/>
  <c r="E20" i="11"/>
  <c r="G20" i="11" s="1"/>
  <c r="P19" i="11"/>
  <c r="H19" i="11"/>
  <c r="I19" i="11" s="1"/>
  <c r="J19" i="11" s="1"/>
  <c r="K19" i="11" s="1"/>
  <c r="F19" i="11"/>
  <c r="E19" i="11"/>
  <c r="G19" i="11" s="1"/>
  <c r="P18" i="11"/>
  <c r="H18" i="11"/>
  <c r="I18" i="11" s="1"/>
  <c r="F18" i="11"/>
  <c r="E18" i="11"/>
  <c r="G18" i="11" s="1"/>
  <c r="H17" i="11"/>
  <c r="E17" i="11"/>
  <c r="G17" i="11" s="1"/>
  <c r="H16" i="11"/>
  <c r="E16" i="11"/>
  <c r="H15" i="11"/>
  <c r="I15" i="11" s="1"/>
  <c r="F15" i="11"/>
  <c r="E15" i="11"/>
  <c r="G15" i="11" s="1"/>
  <c r="H14" i="11"/>
  <c r="I14" i="11" s="1"/>
  <c r="E14" i="11"/>
  <c r="G14" i="11" s="1"/>
  <c r="J14" i="11" s="1"/>
  <c r="K14" i="11" s="1"/>
  <c r="H13" i="11"/>
  <c r="I13" i="11" s="1"/>
  <c r="J13" i="11" s="1"/>
  <c r="K13" i="11" s="1"/>
  <c r="G13" i="11"/>
  <c r="E13" i="11"/>
  <c r="F13" i="11" s="1"/>
  <c r="H12" i="11"/>
  <c r="E12" i="11"/>
  <c r="G12" i="11" s="1"/>
  <c r="H11" i="11"/>
  <c r="I11" i="11" s="1"/>
  <c r="F11" i="11"/>
  <c r="E11" i="11"/>
  <c r="G11" i="11" s="1"/>
  <c r="H10" i="11"/>
  <c r="I10" i="11" s="1"/>
  <c r="E10" i="11"/>
  <c r="H9" i="11"/>
  <c r="I9" i="11" s="1"/>
  <c r="E9" i="11"/>
  <c r="G9" i="11" s="1"/>
  <c r="H8" i="11"/>
  <c r="G8" i="11"/>
  <c r="E8" i="11"/>
  <c r="F8" i="11" s="1"/>
  <c r="H7" i="11"/>
  <c r="I7" i="11" s="1"/>
  <c r="E7" i="11"/>
  <c r="H6" i="11"/>
  <c r="I6" i="11" s="1"/>
  <c r="E6" i="11"/>
  <c r="G6" i="11" s="1"/>
  <c r="H5" i="11"/>
  <c r="I5" i="11" s="1"/>
  <c r="E5" i="11"/>
  <c r="F5" i="11" s="1"/>
  <c r="H4" i="11"/>
  <c r="G4" i="11"/>
  <c r="F4" i="11"/>
  <c r="E4" i="11"/>
  <c r="H3" i="11"/>
  <c r="G3" i="11"/>
  <c r="E3" i="11"/>
  <c r="F3" i="11" s="1"/>
  <c r="H2" i="11"/>
  <c r="E2" i="11"/>
  <c r="I5" i="10"/>
  <c r="I9" i="10"/>
  <c r="I10" i="10"/>
  <c r="I13" i="10"/>
  <c r="I17" i="10"/>
  <c r="I18" i="10"/>
  <c r="J18" i="10" s="1"/>
  <c r="K18" i="10" s="1"/>
  <c r="I25" i="10"/>
  <c r="J25" i="10" s="1"/>
  <c r="K25" i="10" s="1"/>
  <c r="I29" i="10"/>
  <c r="I34" i="10"/>
  <c r="H35" i="10"/>
  <c r="I35" i="10" s="1"/>
  <c r="E35" i="10"/>
  <c r="G35" i="10" s="1"/>
  <c r="H34" i="10"/>
  <c r="E34" i="10"/>
  <c r="G34" i="10" s="1"/>
  <c r="H33" i="10"/>
  <c r="I33" i="10" s="1"/>
  <c r="E33" i="10"/>
  <c r="H32" i="10"/>
  <c r="I32" i="10" s="1"/>
  <c r="E32" i="10"/>
  <c r="G32" i="10" s="1"/>
  <c r="H31" i="10"/>
  <c r="I31" i="10" s="1"/>
  <c r="J31" i="10" s="1"/>
  <c r="K31" i="10" s="1"/>
  <c r="G31" i="10"/>
  <c r="E31" i="10"/>
  <c r="F31" i="10" s="1"/>
  <c r="H30" i="10"/>
  <c r="I30" i="10" s="1"/>
  <c r="G30" i="10"/>
  <c r="F30" i="10"/>
  <c r="E30" i="10"/>
  <c r="H29" i="10"/>
  <c r="G29" i="10"/>
  <c r="E29" i="10"/>
  <c r="F29" i="10" s="1"/>
  <c r="H28" i="10"/>
  <c r="I28" i="10" s="1"/>
  <c r="J28" i="10" s="1"/>
  <c r="K28" i="10" s="1"/>
  <c r="G28" i="10"/>
  <c r="F28" i="10"/>
  <c r="E28" i="10"/>
  <c r="H27" i="10"/>
  <c r="I27" i="10" s="1"/>
  <c r="E27" i="10"/>
  <c r="F27" i="10" s="1"/>
  <c r="H26" i="10"/>
  <c r="I26" i="10" s="1"/>
  <c r="E26" i="10"/>
  <c r="G26" i="10" s="1"/>
  <c r="H25" i="10"/>
  <c r="G25" i="10"/>
  <c r="F25" i="10"/>
  <c r="E25" i="10"/>
  <c r="H24" i="10"/>
  <c r="I24" i="10" s="1"/>
  <c r="E24" i="10"/>
  <c r="G24" i="10" s="1"/>
  <c r="H23" i="10"/>
  <c r="I23" i="10" s="1"/>
  <c r="E23" i="10"/>
  <c r="H22" i="10"/>
  <c r="I22" i="10" s="1"/>
  <c r="E22" i="10"/>
  <c r="G22" i="10" s="1"/>
  <c r="H21" i="10"/>
  <c r="I21" i="10" s="1"/>
  <c r="G21" i="10"/>
  <c r="E21" i="10"/>
  <c r="F21" i="10" s="1"/>
  <c r="H20" i="10"/>
  <c r="I20" i="10" s="1"/>
  <c r="J20" i="10" s="1"/>
  <c r="K20" i="10" s="1"/>
  <c r="G20" i="10"/>
  <c r="F20" i="10"/>
  <c r="E20" i="10"/>
  <c r="P19" i="10"/>
  <c r="H19" i="10"/>
  <c r="I19" i="10" s="1"/>
  <c r="E19" i="10"/>
  <c r="P18" i="10"/>
  <c r="H18" i="10"/>
  <c r="F18" i="10"/>
  <c r="E18" i="10"/>
  <c r="G18" i="10" s="1"/>
  <c r="H17" i="10"/>
  <c r="E17" i="10"/>
  <c r="F17" i="10" s="1"/>
  <c r="H16" i="10"/>
  <c r="E16" i="10"/>
  <c r="G16" i="10" s="1"/>
  <c r="H15" i="10"/>
  <c r="I15" i="10" s="1"/>
  <c r="E15" i="10"/>
  <c r="H14" i="10"/>
  <c r="I14" i="10" s="1"/>
  <c r="E14" i="10"/>
  <c r="G14" i="10" s="1"/>
  <c r="H13" i="10"/>
  <c r="E13" i="10"/>
  <c r="F13" i="10" s="1"/>
  <c r="H12" i="10"/>
  <c r="I12" i="10" s="1"/>
  <c r="F12" i="10"/>
  <c r="E12" i="10"/>
  <c r="G12" i="10" s="1"/>
  <c r="H11" i="10"/>
  <c r="I11" i="10" s="1"/>
  <c r="G11" i="10"/>
  <c r="E11" i="10"/>
  <c r="F11" i="10" s="1"/>
  <c r="H10" i="10"/>
  <c r="E10" i="10"/>
  <c r="G10" i="10" s="1"/>
  <c r="H9" i="10"/>
  <c r="E9" i="10"/>
  <c r="F9" i="10" s="1"/>
  <c r="H8" i="10"/>
  <c r="I8" i="10" s="1"/>
  <c r="E8" i="10"/>
  <c r="G8" i="10" s="1"/>
  <c r="H7" i="10"/>
  <c r="I7" i="10" s="1"/>
  <c r="J7" i="10" s="1"/>
  <c r="K7" i="10" s="1"/>
  <c r="F7" i="10"/>
  <c r="E7" i="10"/>
  <c r="G7" i="10" s="1"/>
  <c r="H6" i="10"/>
  <c r="I6" i="10" s="1"/>
  <c r="E6" i="10"/>
  <c r="G6" i="10" s="1"/>
  <c r="H5" i="10"/>
  <c r="E5" i="10"/>
  <c r="F5" i="10" s="1"/>
  <c r="H4" i="10"/>
  <c r="I4" i="10" s="1"/>
  <c r="F4" i="10"/>
  <c r="E4" i="10"/>
  <c r="G4" i="10" s="1"/>
  <c r="H3" i="10"/>
  <c r="I3" i="10" s="1"/>
  <c r="G3" i="10"/>
  <c r="E3" i="10"/>
  <c r="F3" i="10" s="1"/>
  <c r="H2" i="10"/>
  <c r="I2" i="10" s="1"/>
  <c r="J2" i="10" s="1"/>
  <c r="K2" i="10" s="1"/>
  <c r="E2" i="10"/>
  <c r="G2" i="10" s="1"/>
  <c r="I9" i="9"/>
  <c r="I10" i="9"/>
  <c r="I17" i="9"/>
  <c r="I18" i="9"/>
  <c r="J18" i="9" s="1"/>
  <c r="K18" i="9" s="1"/>
  <c r="I21" i="9"/>
  <c r="I26" i="9"/>
  <c r="I33" i="9"/>
  <c r="I34" i="9"/>
  <c r="H35" i="9"/>
  <c r="E35" i="9"/>
  <c r="G35" i="9" s="1"/>
  <c r="H34" i="9"/>
  <c r="E34" i="9"/>
  <c r="G34" i="9" s="1"/>
  <c r="H33" i="9"/>
  <c r="G33" i="9"/>
  <c r="E33" i="9"/>
  <c r="F33" i="9" s="1"/>
  <c r="H32" i="9"/>
  <c r="I32" i="9" s="1"/>
  <c r="E32" i="9"/>
  <c r="G32" i="9" s="1"/>
  <c r="H31" i="9"/>
  <c r="I31" i="9" s="1"/>
  <c r="J31" i="9" s="1"/>
  <c r="K31" i="9" s="1"/>
  <c r="E31" i="9"/>
  <c r="G31" i="9" s="1"/>
  <c r="H30" i="9"/>
  <c r="E30" i="9"/>
  <c r="F30" i="9" s="1"/>
  <c r="H29" i="9"/>
  <c r="G29" i="9"/>
  <c r="E29" i="9"/>
  <c r="F29" i="9" s="1"/>
  <c r="H28" i="9"/>
  <c r="I28" i="9" s="1"/>
  <c r="E28" i="9"/>
  <c r="H27" i="9"/>
  <c r="I27" i="9" s="1"/>
  <c r="E27" i="9"/>
  <c r="F27" i="9" s="1"/>
  <c r="H26" i="9"/>
  <c r="E26" i="9"/>
  <c r="G26" i="9" s="1"/>
  <c r="H25" i="9"/>
  <c r="E25" i="9"/>
  <c r="G25" i="9" s="1"/>
  <c r="H24" i="9"/>
  <c r="I24" i="9" s="1"/>
  <c r="E24" i="9"/>
  <c r="G24" i="9" s="1"/>
  <c r="H23" i="9"/>
  <c r="I23" i="9" s="1"/>
  <c r="E23" i="9"/>
  <c r="G23" i="9" s="1"/>
  <c r="H22" i="9"/>
  <c r="G22" i="9"/>
  <c r="E22" i="9"/>
  <c r="F22" i="9" s="1"/>
  <c r="H21" i="9"/>
  <c r="G21" i="9"/>
  <c r="F21" i="9"/>
  <c r="E21" i="9"/>
  <c r="H20" i="9"/>
  <c r="I20" i="9" s="1"/>
  <c r="J20" i="9" s="1"/>
  <c r="K20" i="9" s="1"/>
  <c r="G20" i="9"/>
  <c r="E20" i="9"/>
  <c r="F20" i="9" s="1"/>
  <c r="P19" i="9"/>
  <c r="H19" i="9"/>
  <c r="I19" i="9" s="1"/>
  <c r="J19" i="9" s="1"/>
  <c r="K19" i="9" s="1"/>
  <c r="F19" i="9"/>
  <c r="E19" i="9"/>
  <c r="G19" i="9" s="1"/>
  <c r="P18" i="9"/>
  <c r="H18" i="9"/>
  <c r="G18" i="9"/>
  <c r="F18" i="9"/>
  <c r="E18" i="9"/>
  <c r="H17" i="9"/>
  <c r="E17" i="9"/>
  <c r="G17" i="9" s="1"/>
  <c r="H16" i="9"/>
  <c r="I16" i="9" s="1"/>
  <c r="E16" i="9"/>
  <c r="G16" i="9" s="1"/>
  <c r="H15" i="9"/>
  <c r="I15" i="9" s="1"/>
  <c r="F15" i="9"/>
  <c r="E15" i="9"/>
  <c r="G15" i="9" s="1"/>
  <c r="H14" i="9"/>
  <c r="I14" i="9" s="1"/>
  <c r="E14" i="9"/>
  <c r="G14" i="9" s="1"/>
  <c r="H13" i="9"/>
  <c r="I13" i="9" s="1"/>
  <c r="E13" i="9"/>
  <c r="G13" i="9" s="1"/>
  <c r="H12" i="9"/>
  <c r="I12" i="9" s="1"/>
  <c r="E12" i="9"/>
  <c r="H11" i="9"/>
  <c r="E11" i="9"/>
  <c r="H10" i="9"/>
  <c r="E10" i="9"/>
  <c r="G10" i="9" s="1"/>
  <c r="H9" i="9"/>
  <c r="E9" i="9"/>
  <c r="G9" i="9" s="1"/>
  <c r="H8" i="9"/>
  <c r="I8" i="9" s="1"/>
  <c r="E8" i="9"/>
  <c r="G8" i="9" s="1"/>
  <c r="H7" i="9"/>
  <c r="E7" i="9"/>
  <c r="H6" i="9"/>
  <c r="I6" i="9" s="1"/>
  <c r="E6" i="9"/>
  <c r="G6" i="9" s="1"/>
  <c r="H5" i="9"/>
  <c r="I5" i="9" s="1"/>
  <c r="J5" i="9" s="1"/>
  <c r="K5" i="9" s="1"/>
  <c r="E5" i="9"/>
  <c r="G5" i="9" s="1"/>
  <c r="H4" i="9"/>
  <c r="E4" i="9"/>
  <c r="H3" i="9"/>
  <c r="E3" i="9"/>
  <c r="G3" i="9" s="1"/>
  <c r="H2" i="9"/>
  <c r="I2" i="9" s="1"/>
  <c r="F2" i="9"/>
  <c r="E2" i="9"/>
  <c r="G2" i="9" s="1"/>
  <c r="I3" i="8"/>
  <c r="J3" i="8" s="1"/>
  <c r="K3" i="8" s="1"/>
  <c r="I4" i="8"/>
  <c r="I7" i="8"/>
  <c r="I11" i="8"/>
  <c r="J11" i="8" s="1"/>
  <c r="K11" i="8" s="1"/>
  <c r="I19" i="8"/>
  <c r="I20" i="8"/>
  <c r="I27" i="8"/>
  <c r="I28" i="8"/>
  <c r="I33" i="8"/>
  <c r="I35" i="8"/>
  <c r="I2" i="8"/>
  <c r="H35" i="8"/>
  <c r="E35" i="8"/>
  <c r="G35" i="8" s="1"/>
  <c r="H34" i="8"/>
  <c r="I34" i="8" s="1"/>
  <c r="E34" i="8"/>
  <c r="F34" i="8" s="1"/>
  <c r="H33" i="8"/>
  <c r="E33" i="8"/>
  <c r="G33" i="8" s="1"/>
  <c r="H32" i="8"/>
  <c r="I32" i="8" s="1"/>
  <c r="E32" i="8"/>
  <c r="G32" i="8" s="1"/>
  <c r="H31" i="8"/>
  <c r="E31" i="8"/>
  <c r="G31" i="8" s="1"/>
  <c r="H30" i="8"/>
  <c r="I30" i="8" s="1"/>
  <c r="E30" i="8"/>
  <c r="H29" i="8"/>
  <c r="I29" i="8" s="1"/>
  <c r="E29" i="8"/>
  <c r="G29" i="8" s="1"/>
  <c r="H28" i="8"/>
  <c r="E28" i="8"/>
  <c r="G28" i="8" s="1"/>
  <c r="H27" i="8"/>
  <c r="E27" i="8"/>
  <c r="H26" i="8"/>
  <c r="I26" i="8" s="1"/>
  <c r="E26" i="8"/>
  <c r="G26" i="8" s="1"/>
  <c r="H25" i="8"/>
  <c r="I25" i="8" s="1"/>
  <c r="E25" i="8"/>
  <c r="G25" i="8" s="1"/>
  <c r="H24" i="8"/>
  <c r="I24" i="8" s="1"/>
  <c r="E24" i="8"/>
  <c r="G24" i="8" s="1"/>
  <c r="H23" i="8"/>
  <c r="E23" i="8"/>
  <c r="G23" i="8" s="1"/>
  <c r="H22" i="8"/>
  <c r="I22" i="8" s="1"/>
  <c r="E22" i="8"/>
  <c r="F22" i="8" s="1"/>
  <c r="H21" i="8"/>
  <c r="I21" i="8" s="1"/>
  <c r="F21" i="8"/>
  <c r="E21" i="8"/>
  <c r="G21" i="8" s="1"/>
  <c r="H20" i="8"/>
  <c r="E20" i="8"/>
  <c r="G20" i="8" s="1"/>
  <c r="P19" i="8"/>
  <c r="H19" i="8"/>
  <c r="E19" i="8"/>
  <c r="G19" i="8" s="1"/>
  <c r="P18" i="8"/>
  <c r="H18" i="8"/>
  <c r="I18" i="8" s="1"/>
  <c r="E18" i="8"/>
  <c r="G18" i="8" s="1"/>
  <c r="H17" i="8"/>
  <c r="G17" i="8"/>
  <c r="E17" i="8"/>
  <c r="F17" i="8" s="1"/>
  <c r="H16" i="8"/>
  <c r="I16" i="8" s="1"/>
  <c r="F16" i="8"/>
  <c r="E16" i="8"/>
  <c r="G16" i="8" s="1"/>
  <c r="H15" i="8"/>
  <c r="I15" i="8" s="1"/>
  <c r="E15" i="8"/>
  <c r="G15" i="8" s="1"/>
  <c r="H14" i="8"/>
  <c r="I14" i="8" s="1"/>
  <c r="E14" i="8"/>
  <c r="F14" i="8" s="1"/>
  <c r="H13" i="8"/>
  <c r="I13" i="8" s="1"/>
  <c r="F13" i="8"/>
  <c r="E13" i="8"/>
  <c r="G13" i="8" s="1"/>
  <c r="H12" i="8"/>
  <c r="I12" i="8" s="1"/>
  <c r="G12" i="8"/>
  <c r="E12" i="8"/>
  <c r="F12" i="8" s="1"/>
  <c r="H11" i="8"/>
  <c r="F11" i="8"/>
  <c r="E11" i="8"/>
  <c r="G11" i="8" s="1"/>
  <c r="H10" i="8"/>
  <c r="I10" i="8" s="1"/>
  <c r="E10" i="8"/>
  <c r="G10" i="8" s="1"/>
  <c r="H9" i="8"/>
  <c r="G9" i="8"/>
  <c r="E9" i="8"/>
  <c r="F9" i="8" s="1"/>
  <c r="H8" i="8"/>
  <c r="I8" i="8" s="1"/>
  <c r="E8" i="8"/>
  <c r="G8" i="8" s="1"/>
  <c r="H7" i="8"/>
  <c r="E7" i="8"/>
  <c r="G7" i="8" s="1"/>
  <c r="H6" i="8"/>
  <c r="I6" i="8" s="1"/>
  <c r="E6" i="8"/>
  <c r="F6" i="8" s="1"/>
  <c r="H5" i="8"/>
  <c r="I5" i="8" s="1"/>
  <c r="F5" i="8"/>
  <c r="E5" i="8"/>
  <c r="G5" i="8" s="1"/>
  <c r="H4" i="8"/>
  <c r="G4" i="8"/>
  <c r="E4" i="8"/>
  <c r="F4" i="8" s="1"/>
  <c r="H3" i="8"/>
  <c r="E3" i="8"/>
  <c r="G3" i="8" s="1"/>
  <c r="H2" i="8"/>
  <c r="E2" i="8"/>
  <c r="G2" i="8" s="1"/>
  <c r="I3" i="7"/>
  <c r="I6" i="7"/>
  <c r="I8" i="7"/>
  <c r="I11" i="7"/>
  <c r="I18" i="7"/>
  <c r="I19" i="7"/>
  <c r="I22" i="7"/>
  <c r="I24" i="7"/>
  <c r="I26" i="7"/>
  <c r="I27" i="7"/>
  <c r="J27" i="7" s="1"/>
  <c r="K27" i="7" s="1"/>
  <c r="I34" i="7"/>
  <c r="I35" i="7"/>
  <c r="H35" i="7"/>
  <c r="E35" i="7"/>
  <c r="G35" i="7" s="1"/>
  <c r="H34" i="7"/>
  <c r="G34" i="7"/>
  <c r="E34" i="7"/>
  <c r="F34" i="7" s="1"/>
  <c r="H33" i="7"/>
  <c r="I33" i="7" s="1"/>
  <c r="J33" i="7" s="1"/>
  <c r="K33" i="7" s="1"/>
  <c r="G33" i="7"/>
  <c r="E33" i="7"/>
  <c r="F33" i="7" s="1"/>
  <c r="H32" i="7"/>
  <c r="I32" i="7" s="1"/>
  <c r="E32" i="7"/>
  <c r="G32" i="7" s="1"/>
  <c r="H31" i="7"/>
  <c r="I31" i="7" s="1"/>
  <c r="E31" i="7"/>
  <c r="G31" i="7" s="1"/>
  <c r="H30" i="7"/>
  <c r="I30" i="7" s="1"/>
  <c r="E30" i="7"/>
  <c r="F30" i="7" s="1"/>
  <c r="H29" i="7"/>
  <c r="E29" i="7"/>
  <c r="H28" i="7"/>
  <c r="I28" i="7" s="1"/>
  <c r="E28" i="7"/>
  <c r="F28" i="7" s="1"/>
  <c r="H27" i="7"/>
  <c r="E27" i="7"/>
  <c r="G27" i="7" s="1"/>
  <c r="H26" i="7"/>
  <c r="E26" i="7"/>
  <c r="H25" i="7"/>
  <c r="I25" i="7" s="1"/>
  <c r="E25" i="7"/>
  <c r="F25" i="7" s="1"/>
  <c r="H24" i="7"/>
  <c r="F24" i="7"/>
  <c r="E24" i="7"/>
  <c r="G24" i="7" s="1"/>
  <c r="H23" i="7"/>
  <c r="I23" i="7" s="1"/>
  <c r="E23" i="7"/>
  <c r="G23" i="7" s="1"/>
  <c r="H22" i="7"/>
  <c r="F22" i="7"/>
  <c r="E22" i="7"/>
  <c r="G22" i="7" s="1"/>
  <c r="H21" i="7"/>
  <c r="F21" i="7"/>
  <c r="E21" i="7"/>
  <c r="G21" i="7" s="1"/>
  <c r="H20" i="7"/>
  <c r="I20" i="7" s="1"/>
  <c r="E20" i="7"/>
  <c r="F20" i="7" s="1"/>
  <c r="P19" i="7"/>
  <c r="H19" i="7"/>
  <c r="E19" i="7"/>
  <c r="G19" i="7" s="1"/>
  <c r="P18" i="7"/>
  <c r="H18" i="7"/>
  <c r="E18" i="7"/>
  <c r="F18" i="7" s="1"/>
  <c r="H17" i="7"/>
  <c r="I17" i="7" s="1"/>
  <c r="J17" i="7" s="1"/>
  <c r="K17" i="7" s="1"/>
  <c r="E17" i="7"/>
  <c r="G17" i="7" s="1"/>
  <c r="H16" i="7"/>
  <c r="I16" i="7" s="1"/>
  <c r="E16" i="7"/>
  <c r="F16" i="7" s="1"/>
  <c r="H15" i="7"/>
  <c r="I15" i="7" s="1"/>
  <c r="G15" i="7"/>
  <c r="F15" i="7"/>
  <c r="E15" i="7"/>
  <c r="H14" i="7"/>
  <c r="I14" i="7" s="1"/>
  <c r="J14" i="7" s="1"/>
  <c r="K14" i="7" s="1"/>
  <c r="E14" i="7"/>
  <c r="G14" i="7" s="1"/>
  <c r="H13" i="7"/>
  <c r="E13" i="7"/>
  <c r="G13" i="7" s="1"/>
  <c r="H12" i="7"/>
  <c r="E12" i="7"/>
  <c r="F12" i="7" s="1"/>
  <c r="H11" i="7"/>
  <c r="E11" i="7"/>
  <c r="H10" i="7"/>
  <c r="I10" i="7" s="1"/>
  <c r="E10" i="7"/>
  <c r="F10" i="7" s="1"/>
  <c r="H9" i="7"/>
  <c r="I9" i="7" s="1"/>
  <c r="J9" i="7" s="1"/>
  <c r="K9" i="7" s="1"/>
  <c r="E9" i="7"/>
  <c r="G9" i="7" s="1"/>
  <c r="H8" i="7"/>
  <c r="G8" i="7"/>
  <c r="E8" i="7"/>
  <c r="F8" i="7" s="1"/>
  <c r="H7" i="7"/>
  <c r="I7" i="7" s="1"/>
  <c r="E7" i="7"/>
  <c r="F7" i="7" s="1"/>
  <c r="H6" i="7"/>
  <c r="F6" i="7"/>
  <c r="E6" i="7"/>
  <c r="G6" i="7" s="1"/>
  <c r="H5" i="7"/>
  <c r="E5" i="7"/>
  <c r="G5" i="7" s="1"/>
  <c r="H4" i="7"/>
  <c r="F4" i="7"/>
  <c r="E4" i="7"/>
  <c r="G4" i="7" s="1"/>
  <c r="H3" i="7"/>
  <c r="E3" i="7"/>
  <c r="G3" i="7" s="1"/>
  <c r="H2" i="7"/>
  <c r="I2" i="7" s="1"/>
  <c r="E2" i="7"/>
  <c r="F2" i="7" s="1"/>
  <c r="I3" i="6"/>
  <c r="I5" i="6"/>
  <c r="I7" i="6"/>
  <c r="I8" i="6"/>
  <c r="I11" i="6"/>
  <c r="I13" i="6"/>
  <c r="I15" i="6"/>
  <c r="I16" i="6"/>
  <c r="I21" i="6"/>
  <c r="I23" i="6"/>
  <c r="I24" i="6"/>
  <c r="I27" i="6"/>
  <c r="I31" i="6"/>
  <c r="I32" i="6"/>
  <c r="H35" i="6"/>
  <c r="E35" i="6"/>
  <c r="H34" i="6"/>
  <c r="I34" i="6" s="1"/>
  <c r="F34" i="6"/>
  <c r="E34" i="6"/>
  <c r="G34" i="6" s="1"/>
  <c r="H33" i="6"/>
  <c r="I33" i="6" s="1"/>
  <c r="E33" i="6"/>
  <c r="G33" i="6" s="1"/>
  <c r="H32" i="6"/>
  <c r="G32" i="6"/>
  <c r="E32" i="6"/>
  <c r="F32" i="6" s="1"/>
  <c r="H31" i="6"/>
  <c r="F31" i="6"/>
  <c r="E31" i="6"/>
  <c r="G31" i="6" s="1"/>
  <c r="H30" i="6"/>
  <c r="I30" i="6" s="1"/>
  <c r="E30" i="6"/>
  <c r="H29" i="6"/>
  <c r="I29" i="6" s="1"/>
  <c r="E29" i="6"/>
  <c r="F29" i="6" s="1"/>
  <c r="H28" i="6"/>
  <c r="E28" i="6"/>
  <c r="G28" i="6" s="1"/>
  <c r="H27" i="6"/>
  <c r="E27" i="6"/>
  <c r="F27" i="6" s="1"/>
  <c r="H26" i="6"/>
  <c r="I26" i="6" s="1"/>
  <c r="E26" i="6"/>
  <c r="G26" i="6" s="1"/>
  <c r="H25" i="6"/>
  <c r="I25" i="6" s="1"/>
  <c r="E25" i="6"/>
  <c r="G25" i="6" s="1"/>
  <c r="H24" i="6"/>
  <c r="E24" i="6"/>
  <c r="F24" i="6" s="1"/>
  <c r="H23" i="6"/>
  <c r="E23" i="6"/>
  <c r="H22" i="6"/>
  <c r="E22" i="6"/>
  <c r="F22" i="6" s="1"/>
  <c r="H21" i="6"/>
  <c r="E21" i="6"/>
  <c r="H20" i="6"/>
  <c r="E20" i="6"/>
  <c r="G20" i="6" s="1"/>
  <c r="P19" i="6"/>
  <c r="H19" i="6"/>
  <c r="E19" i="6"/>
  <c r="G19" i="6" s="1"/>
  <c r="P18" i="6"/>
  <c r="H18" i="6"/>
  <c r="I18" i="6" s="1"/>
  <c r="E18" i="6"/>
  <c r="G18" i="6" s="1"/>
  <c r="H17" i="6"/>
  <c r="I17" i="6" s="1"/>
  <c r="E17" i="6"/>
  <c r="F17" i="6" s="1"/>
  <c r="H16" i="6"/>
  <c r="E16" i="6"/>
  <c r="H15" i="6"/>
  <c r="E15" i="6"/>
  <c r="G15" i="6" s="1"/>
  <c r="H14" i="6"/>
  <c r="I14" i="6" s="1"/>
  <c r="E14" i="6"/>
  <c r="F14" i="6" s="1"/>
  <c r="H13" i="6"/>
  <c r="G13" i="6"/>
  <c r="F13" i="6"/>
  <c r="E13" i="6"/>
  <c r="H12" i="6"/>
  <c r="I12" i="6" s="1"/>
  <c r="G12" i="6"/>
  <c r="E12" i="6"/>
  <c r="F12" i="6" s="1"/>
  <c r="H11" i="6"/>
  <c r="G11" i="6"/>
  <c r="J11" i="6" s="1"/>
  <c r="K11" i="6" s="1"/>
  <c r="F11" i="6"/>
  <c r="E11" i="6"/>
  <c r="H10" i="6"/>
  <c r="I10" i="6" s="1"/>
  <c r="E10" i="6"/>
  <c r="G10" i="6" s="1"/>
  <c r="H9" i="6"/>
  <c r="I9" i="6" s="1"/>
  <c r="G9" i="6"/>
  <c r="E9" i="6"/>
  <c r="F9" i="6" s="1"/>
  <c r="H8" i="6"/>
  <c r="E8" i="6"/>
  <c r="F8" i="6" s="1"/>
  <c r="H7" i="6"/>
  <c r="E7" i="6"/>
  <c r="G7" i="6" s="1"/>
  <c r="H6" i="6"/>
  <c r="I6" i="6" s="1"/>
  <c r="J6" i="6" s="1"/>
  <c r="K6" i="6" s="1"/>
  <c r="G6" i="6"/>
  <c r="E6" i="6"/>
  <c r="F6" i="6" s="1"/>
  <c r="H5" i="6"/>
  <c r="E5" i="6"/>
  <c r="G5" i="6" s="1"/>
  <c r="H4" i="6"/>
  <c r="I4" i="6" s="1"/>
  <c r="E4" i="6"/>
  <c r="F4" i="6" s="1"/>
  <c r="H3" i="6"/>
  <c r="E3" i="6"/>
  <c r="G3" i="6" s="1"/>
  <c r="H2" i="6"/>
  <c r="I2" i="6" s="1"/>
  <c r="E2" i="6"/>
  <c r="G2" i="6" s="1"/>
  <c r="I3" i="5"/>
  <c r="I6" i="5"/>
  <c r="I10" i="5"/>
  <c r="I11" i="5"/>
  <c r="J11" i="5" s="1"/>
  <c r="K11" i="5" s="1"/>
  <c r="I16" i="5"/>
  <c r="I19" i="5"/>
  <c r="I22" i="5"/>
  <c r="I26" i="5"/>
  <c r="I27" i="5"/>
  <c r="I32" i="5"/>
  <c r="J32" i="5" s="1"/>
  <c r="K32" i="5" s="1"/>
  <c r="I34" i="5"/>
  <c r="I35" i="5"/>
  <c r="H35" i="5"/>
  <c r="E35" i="5"/>
  <c r="G35" i="5" s="1"/>
  <c r="H34" i="5"/>
  <c r="F34" i="5"/>
  <c r="E34" i="5"/>
  <c r="G34" i="5" s="1"/>
  <c r="H33" i="5"/>
  <c r="I33" i="5" s="1"/>
  <c r="E33" i="5"/>
  <c r="G33" i="5" s="1"/>
  <c r="H32" i="5"/>
  <c r="E32" i="5"/>
  <c r="G32" i="5" s="1"/>
  <c r="H31" i="5"/>
  <c r="E31" i="5"/>
  <c r="H30" i="5"/>
  <c r="E30" i="5"/>
  <c r="F30" i="5" s="1"/>
  <c r="H29" i="5"/>
  <c r="I29" i="5" s="1"/>
  <c r="E29" i="5"/>
  <c r="H28" i="5"/>
  <c r="I28" i="5" s="1"/>
  <c r="E28" i="5"/>
  <c r="F28" i="5" s="1"/>
  <c r="H27" i="5"/>
  <c r="E27" i="5"/>
  <c r="G27" i="5" s="1"/>
  <c r="H26" i="5"/>
  <c r="F26" i="5"/>
  <c r="E26" i="5"/>
  <c r="G26" i="5" s="1"/>
  <c r="H25" i="5"/>
  <c r="I25" i="5" s="1"/>
  <c r="E25" i="5"/>
  <c r="G25" i="5" s="1"/>
  <c r="H24" i="5"/>
  <c r="I24" i="5" s="1"/>
  <c r="E24" i="5"/>
  <c r="F24" i="5" s="1"/>
  <c r="H23" i="5"/>
  <c r="G23" i="5"/>
  <c r="F23" i="5"/>
  <c r="E23" i="5"/>
  <c r="H22" i="5"/>
  <c r="G22" i="5"/>
  <c r="E22" i="5"/>
  <c r="F22" i="5" s="1"/>
  <c r="H21" i="5"/>
  <c r="I21" i="5" s="1"/>
  <c r="F21" i="5"/>
  <c r="E21" i="5"/>
  <c r="G21" i="5" s="1"/>
  <c r="H20" i="5"/>
  <c r="I20" i="5" s="1"/>
  <c r="E20" i="5"/>
  <c r="F20" i="5" s="1"/>
  <c r="P19" i="5"/>
  <c r="H19" i="5"/>
  <c r="E19" i="5"/>
  <c r="G19" i="5" s="1"/>
  <c r="P18" i="5"/>
  <c r="H18" i="5"/>
  <c r="I18" i="5" s="1"/>
  <c r="E18" i="5"/>
  <c r="F18" i="5" s="1"/>
  <c r="H17" i="5"/>
  <c r="I17" i="5" s="1"/>
  <c r="E17" i="5"/>
  <c r="G17" i="5" s="1"/>
  <c r="H16" i="5"/>
  <c r="E16" i="5"/>
  <c r="H15" i="5"/>
  <c r="I15" i="5" s="1"/>
  <c r="E15" i="5"/>
  <c r="G15" i="5" s="1"/>
  <c r="H14" i="5"/>
  <c r="I14" i="5" s="1"/>
  <c r="E14" i="5"/>
  <c r="F14" i="5" s="1"/>
  <c r="H13" i="5"/>
  <c r="G13" i="5"/>
  <c r="F13" i="5"/>
  <c r="E13" i="5"/>
  <c r="H12" i="5"/>
  <c r="I12" i="5" s="1"/>
  <c r="G12" i="5"/>
  <c r="E12" i="5"/>
  <c r="F12" i="5" s="1"/>
  <c r="H11" i="5"/>
  <c r="G11" i="5"/>
  <c r="F11" i="5"/>
  <c r="E11" i="5"/>
  <c r="H10" i="5"/>
  <c r="E10" i="5"/>
  <c r="F10" i="5" s="1"/>
  <c r="H9" i="5"/>
  <c r="I9" i="5" s="1"/>
  <c r="E9" i="5"/>
  <c r="G9" i="5" s="1"/>
  <c r="H8" i="5"/>
  <c r="I8" i="5" s="1"/>
  <c r="G8" i="5"/>
  <c r="E8" i="5"/>
  <c r="F8" i="5" s="1"/>
  <c r="H7" i="5"/>
  <c r="I7" i="5" s="1"/>
  <c r="E7" i="5"/>
  <c r="G7" i="5" s="1"/>
  <c r="H6" i="5"/>
  <c r="E6" i="5"/>
  <c r="F6" i="5" s="1"/>
  <c r="H5" i="5"/>
  <c r="I5" i="5" s="1"/>
  <c r="G5" i="5"/>
  <c r="F5" i="5"/>
  <c r="E5" i="5"/>
  <c r="H4" i="5"/>
  <c r="I4" i="5" s="1"/>
  <c r="E4" i="5"/>
  <c r="H3" i="5"/>
  <c r="E3" i="5"/>
  <c r="F3" i="5" s="1"/>
  <c r="H2" i="5"/>
  <c r="I2" i="5" s="1"/>
  <c r="E2" i="5"/>
  <c r="F2" i="5" s="1"/>
  <c r="I4" i="4"/>
  <c r="I5" i="4"/>
  <c r="J5" i="4" s="1"/>
  <c r="K5" i="4" s="1"/>
  <c r="I10" i="4"/>
  <c r="I12" i="4"/>
  <c r="I18" i="4"/>
  <c r="I20" i="4"/>
  <c r="J20" i="4" s="1"/>
  <c r="K20" i="4" s="1"/>
  <c r="I21" i="4"/>
  <c r="I26" i="4"/>
  <c r="I28" i="4"/>
  <c r="I29" i="4"/>
  <c r="I32" i="4"/>
  <c r="I34" i="4"/>
  <c r="I2" i="4"/>
  <c r="H35" i="4"/>
  <c r="I35" i="4" s="1"/>
  <c r="E35" i="4"/>
  <c r="G35" i="4" s="1"/>
  <c r="H34" i="4"/>
  <c r="G34" i="4"/>
  <c r="E34" i="4"/>
  <c r="F34" i="4" s="1"/>
  <c r="H33" i="4"/>
  <c r="I33" i="4" s="1"/>
  <c r="E33" i="4"/>
  <c r="G33" i="4" s="1"/>
  <c r="H32" i="4"/>
  <c r="E32" i="4"/>
  <c r="G32" i="4" s="1"/>
  <c r="H31" i="4"/>
  <c r="I31" i="4" s="1"/>
  <c r="J31" i="4" s="1"/>
  <c r="K31" i="4" s="1"/>
  <c r="G31" i="4"/>
  <c r="E31" i="4"/>
  <c r="F31" i="4" s="1"/>
  <c r="H30" i="4"/>
  <c r="G30" i="4"/>
  <c r="F30" i="4"/>
  <c r="E30" i="4"/>
  <c r="H29" i="4"/>
  <c r="G29" i="4"/>
  <c r="F29" i="4"/>
  <c r="E29" i="4"/>
  <c r="H28" i="4"/>
  <c r="F28" i="4"/>
  <c r="E28" i="4"/>
  <c r="G28" i="4" s="1"/>
  <c r="H27" i="4"/>
  <c r="I27" i="4" s="1"/>
  <c r="E27" i="4"/>
  <c r="G27" i="4" s="1"/>
  <c r="H26" i="4"/>
  <c r="E26" i="4"/>
  <c r="H25" i="4"/>
  <c r="I25" i="4" s="1"/>
  <c r="F25" i="4"/>
  <c r="E25" i="4"/>
  <c r="G25" i="4" s="1"/>
  <c r="H24" i="4"/>
  <c r="I24" i="4" s="1"/>
  <c r="E24" i="4"/>
  <c r="G24" i="4" s="1"/>
  <c r="H23" i="4"/>
  <c r="I23" i="4" s="1"/>
  <c r="E23" i="4"/>
  <c r="F23" i="4" s="1"/>
  <c r="H22" i="4"/>
  <c r="F22" i="4"/>
  <c r="E22" i="4"/>
  <c r="G22" i="4" s="1"/>
  <c r="H21" i="4"/>
  <c r="E21" i="4"/>
  <c r="G21" i="4" s="1"/>
  <c r="J21" i="4" s="1"/>
  <c r="K21" i="4" s="1"/>
  <c r="H20" i="4"/>
  <c r="F20" i="4"/>
  <c r="E20" i="4"/>
  <c r="G20" i="4" s="1"/>
  <c r="P19" i="4"/>
  <c r="H19" i="4"/>
  <c r="I19" i="4" s="1"/>
  <c r="E19" i="4"/>
  <c r="G19" i="4" s="1"/>
  <c r="P18" i="4"/>
  <c r="H18" i="4"/>
  <c r="F18" i="4"/>
  <c r="E18" i="4"/>
  <c r="G18" i="4" s="1"/>
  <c r="H17" i="4"/>
  <c r="I17" i="4" s="1"/>
  <c r="E17" i="4"/>
  <c r="G17" i="4" s="1"/>
  <c r="H16" i="4"/>
  <c r="I16" i="4" s="1"/>
  <c r="G16" i="4"/>
  <c r="F16" i="4"/>
  <c r="E16" i="4"/>
  <c r="H15" i="4"/>
  <c r="I15" i="4" s="1"/>
  <c r="E15" i="4"/>
  <c r="G15" i="4" s="1"/>
  <c r="H14" i="4"/>
  <c r="I14" i="4" s="1"/>
  <c r="E14" i="4"/>
  <c r="G14" i="4" s="1"/>
  <c r="H13" i="4"/>
  <c r="I13" i="4" s="1"/>
  <c r="J13" i="4" s="1"/>
  <c r="K13" i="4" s="1"/>
  <c r="G13" i="4"/>
  <c r="E13" i="4"/>
  <c r="F13" i="4" s="1"/>
  <c r="H12" i="4"/>
  <c r="G12" i="4"/>
  <c r="F12" i="4"/>
  <c r="E12" i="4"/>
  <c r="H11" i="4"/>
  <c r="I11" i="4" s="1"/>
  <c r="G11" i="4"/>
  <c r="J11" i="4" s="1"/>
  <c r="K11" i="4" s="1"/>
  <c r="F11" i="4"/>
  <c r="E11" i="4"/>
  <c r="J10" i="4"/>
  <c r="K10" i="4" s="1"/>
  <c r="H10" i="4"/>
  <c r="F10" i="4"/>
  <c r="E10" i="4"/>
  <c r="G10" i="4" s="1"/>
  <c r="H9" i="4"/>
  <c r="I9" i="4" s="1"/>
  <c r="E9" i="4"/>
  <c r="G9" i="4" s="1"/>
  <c r="H8" i="4"/>
  <c r="F8" i="4"/>
  <c r="E8" i="4"/>
  <c r="G8" i="4" s="1"/>
  <c r="H7" i="4"/>
  <c r="I7" i="4" s="1"/>
  <c r="E7" i="4"/>
  <c r="H6" i="4"/>
  <c r="I6" i="4" s="1"/>
  <c r="E6" i="4"/>
  <c r="G6" i="4" s="1"/>
  <c r="H5" i="4"/>
  <c r="G5" i="4"/>
  <c r="E5" i="4"/>
  <c r="F5" i="4" s="1"/>
  <c r="H4" i="4"/>
  <c r="E4" i="4"/>
  <c r="G4" i="4" s="1"/>
  <c r="H3" i="4"/>
  <c r="I3" i="4" s="1"/>
  <c r="F3" i="4"/>
  <c r="E3" i="4"/>
  <c r="G3" i="4" s="1"/>
  <c r="J3" i="4" s="1"/>
  <c r="K3" i="4" s="1"/>
  <c r="H2" i="4"/>
  <c r="E2" i="4"/>
  <c r="I3" i="3"/>
  <c r="J3" i="3" s="1"/>
  <c r="K3" i="3" s="1"/>
  <c r="I10" i="3"/>
  <c r="I11" i="3"/>
  <c r="J11" i="3" s="1"/>
  <c r="K11" i="3" s="1"/>
  <c r="I18" i="3"/>
  <c r="I19" i="3"/>
  <c r="I26" i="3"/>
  <c r="I27" i="3"/>
  <c r="I34" i="3"/>
  <c r="I35" i="3"/>
  <c r="H35" i="3"/>
  <c r="G35" i="3"/>
  <c r="E35" i="3"/>
  <c r="F35" i="3" s="1"/>
  <c r="H34" i="3"/>
  <c r="E34" i="3"/>
  <c r="G34" i="3" s="1"/>
  <c r="H33" i="3"/>
  <c r="I33" i="3" s="1"/>
  <c r="E33" i="3"/>
  <c r="G33" i="3" s="1"/>
  <c r="H32" i="3"/>
  <c r="I32" i="3" s="1"/>
  <c r="J32" i="3" s="1"/>
  <c r="K32" i="3" s="1"/>
  <c r="E32" i="3"/>
  <c r="G32" i="3" s="1"/>
  <c r="H31" i="3"/>
  <c r="I31" i="3" s="1"/>
  <c r="E31" i="3"/>
  <c r="G31" i="3" s="1"/>
  <c r="H30" i="3"/>
  <c r="I30" i="3" s="1"/>
  <c r="E30" i="3"/>
  <c r="F30" i="3" s="1"/>
  <c r="H29" i="3"/>
  <c r="I29" i="3" s="1"/>
  <c r="F29" i="3"/>
  <c r="E29" i="3"/>
  <c r="G29" i="3" s="1"/>
  <c r="H28" i="3"/>
  <c r="I28" i="3" s="1"/>
  <c r="E28" i="3"/>
  <c r="G28" i="3" s="1"/>
  <c r="H27" i="3"/>
  <c r="G27" i="3"/>
  <c r="E27" i="3"/>
  <c r="F27" i="3" s="1"/>
  <c r="H26" i="3"/>
  <c r="E26" i="3"/>
  <c r="H25" i="3"/>
  <c r="I25" i="3" s="1"/>
  <c r="E25" i="3"/>
  <c r="G25" i="3" s="1"/>
  <c r="H24" i="3"/>
  <c r="I24" i="3" s="1"/>
  <c r="J24" i="3" s="1"/>
  <c r="K24" i="3" s="1"/>
  <c r="E24" i="3"/>
  <c r="G24" i="3" s="1"/>
  <c r="H23" i="3"/>
  <c r="I23" i="3" s="1"/>
  <c r="E23" i="3"/>
  <c r="H22" i="3"/>
  <c r="G22" i="3"/>
  <c r="E22" i="3"/>
  <c r="F22" i="3" s="1"/>
  <c r="H21" i="3"/>
  <c r="I21" i="3" s="1"/>
  <c r="E21" i="3"/>
  <c r="H20" i="3"/>
  <c r="E20" i="3"/>
  <c r="G20" i="3" s="1"/>
  <c r="P19" i="3"/>
  <c r="H19" i="3"/>
  <c r="E19" i="3"/>
  <c r="G19" i="3" s="1"/>
  <c r="P18" i="3"/>
  <c r="H18" i="3"/>
  <c r="E18" i="3"/>
  <c r="G18" i="3" s="1"/>
  <c r="H17" i="3"/>
  <c r="I17" i="3" s="1"/>
  <c r="G17" i="3"/>
  <c r="E17" i="3"/>
  <c r="F17" i="3" s="1"/>
  <c r="H16" i="3"/>
  <c r="I16" i="3" s="1"/>
  <c r="G16" i="3"/>
  <c r="E16" i="3"/>
  <c r="F16" i="3" s="1"/>
  <c r="H15" i="3"/>
  <c r="I15" i="3" s="1"/>
  <c r="E15" i="3"/>
  <c r="G15" i="3" s="1"/>
  <c r="H14" i="3"/>
  <c r="I14" i="3" s="1"/>
  <c r="J14" i="3" s="1"/>
  <c r="K14" i="3" s="1"/>
  <c r="E14" i="3"/>
  <c r="G14" i="3" s="1"/>
  <c r="H13" i="3"/>
  <c r="I13" i="3" s="1"/>
  <c r="E13" i="3"/>
  <c r="G13" i="3" s="1"/>
  <c r="H12" i="3"/>
  <c r="G12" i="3"/>
  <c r="E12" i="3"/>
  <c r="F12" i="3" s="1"/>
  <c r="H11" i="3"/>
  <c r="F11" i="3"/>
  <c r="E11" i="3"/>
  <c r="G11" i="3" s="1"/>
  <c r="H10" i="3"/>
  <c r="E10" i="3"/>
  <c r="G10" i="3" s="1"/>
  <c r="H9" i="3"/>
  <c r="I9" i="3" s="1"/>
  <c r="G9" i="3"/>
  <c r="E9" i="3"/>
  <c r="F9" i="3" s="1"/>
  <c r="H8" i="3"/>
  <c r="I8" i="3" s="1"/>
  <c r="G8" i="3"/>
  <c r="E8" i="3"/>
  <c r="F8" i="3" s="1"/>
  <c r="H7" i="3"/>
  <c r="I7" i="3" s="1"/>
  <c r="E7" i="3"/>
  <c r="G7" i="3" s="1"/>
  <c r="H6" i="3"/>
  <c r="I6" i="3" s="1"/>
  <c r="J6" i="3" s="1"/>
  <c r="K6" i="3" s="1"/>
  <c r="E6" i="3"/>
  <c r="G6" i="3" s="1"/>
  <c r="H5" i="3"/>
  <c r="I5" i="3" s="1"/>
  <c r="E5" i="3"/>
  <c r="G5" i="3" s="1"/>
  <c r="H4" i="3"/>
  <c r="I4" i="3" s="1"/>
  <c r="E4" i="3"/>
  <c r="F4" i="3" s="1"/>
  <c r="H3" i="3"/>
  <c r="F3" i="3"/>
  <c r="E3" i="3"/>
  <c r="G3" i="3" s="1"/>
  <c r="H2" i="3"/>
  <c r="I2" i="3" s="1"/>
  <c r="E2" i="3"/>
  <c r="G2" i="3" s="1"/>
  <c r="I4" i="2"/>
  <c r="I12" i="2"/>
  <c r="I19" i="2"/>
  <c r="I20" i="2"/>
  <c r="J20" i="2" s="1"/>
  <c r="K20" i="2" s="1"/>
  <c r="I27" i="2"/>
  <c r="I28" i="2"/>
  <c r="I35" i="2"/>
  <c r="I2" i="2"/>
  <c r="J2" i="2" s="1"/>
  <c r="K2" i="2" s="1"/>
  <c r="H35" i="2"/>
  <c r="E35" i="2"/>
  <c r="G35" i="2" s="1"/>
  <c r="H34" i="2"/>
  <c r="I34" i="2" s="1"/>
  <c r="E34" i="2"/>
  <c r="G34" i="2" s="1"/>
  <c r="H33" i="2"/>
  <c r="I33" i="2" s="1"/>
  <c r="J33" i="2" s="1"/>
  <c r="K33" i="2" s="1"/>
  <c r="G33" i="2"/>
  <c r="E33" i="2"/>
  <c r="F33" i="2" s="1"/>
  <c r="H32" i="2"/>
  <c r="I32" i="2" s="1"/>
  <c r="E32" i="2"/>
  <c r="G32" i="2" s="1"/>
  <c r="H31" i="2"/>
  <c r="I31" i="2" s="1"/>
  <c r="E31" i="2"/>
  <c r="G31" i="2" s="1"/>
  <c r="H30" i="2"/>
  <c r="I30" i="2" s="1"/>
  <c r="J30" i="2" s="1"/>
  <c r="K30" i="2" s="1"/>
  <c r="F30" i="2"/>
  <c r="E30" i="2"/>
  <c r="G30" i="2" s="1"/>
  <c r="H29" i="2"/>
  <c r="I29" i="2" s="1"/>
  <c r="E29" i="2"/>
  <c r="G29" i="2" s="1"/>
  <c r="H28" i="2"/>
  <c r="E28" i="2"/>
  <c r="F28" i="2" s="1"/>
  <c r="H27" i="2"/>
  <c r="F27" i="2"/>
  <c r="E27" i="2"/>
  <c r="G27" i="2" s="1"/>
  <c r="H26" i="2"/>
  <c r="I26" i="2" s="1"/>
  <c r="E26" i="2"/>
  <c r="G26" i="2" s="1"/>
  <c r="H25" i="2"/>
  <c r="I25" i="2" s="1"/>
  <c r="G25" i="2"/>
  <c r="F25" i="2"/>
  <c r="E25" i="2"/>
  <c r="H24" i="2"/>
  <c r="I24" i="2" s="1"/>
  <c r="E24" i="2"/>
  <c r="G24" i="2" s="1"/>
  <c r="H23" i="2"/>
  <c r="I23" i="2" s="1"/>
  <c r="E23" i="2"/>
  <c r="G23" i="2" s="1"/>
  <c r="H22" i="2"/>
  <c r="I22" i="2" s="1"/>
  <c r="F22" i="2"/>
  <c r="E22" i="2"/>
  <c r="G22" i="2" s="1"/>
  <c r="H21" i="2"/>
  <c r="I21" i="2" s="1"/>
  <c r="E21" i="2"/>
  <c r="G21" i="2" s="1"/>
  <c r="H20" i="2"/>
  <c r="F20" i="2"/>
  <c r="E20" i="2"/>
  <c r="G20" i="2" s="1"/>
  <c r="P19" i="2"/>
  <c r="H19" i="2"/>
  <c r="F19" i="2"/>
  <c r="E19" i="2"/>
  <c r="G19" i="2" s="1"/>
  <c r="P18" i="2"/>
  <c r="H18" i="2"/>
  <c r="I18" i="2" s="1"/>
  <c r="J18" i="2" s="1"/>
  <c r="K18" i="2" s="1"/>
  <c r="E18" i="2"/>
  <c r="G18" i="2" s="1"/>
  <c r="H17" i="2"/>
  <c r="I17" i="2" s="1"/>
  <c r="E17" i="2"/>
  <c r="H16" i="2"/>
  <c r="I16" i="2" s="1"/>
  <c r="E16" i="2"/>
  <c r="G16" i="2" s="1"/>
  <c r="H15" i="2"/>
  <c r="I15" i="2" s="1"/>
  <c r="J15" i="2" s="1"/>
  <c r="K15" i="2" s="1"/>
  <c r="F15" i="2"/>
  <c r="E15" i="2"/>
  <c r="G15" i="2" s="1"/>
  <c r="H14" i="2"/>
  <c r="F14" i="2"/>
  <c r="E14" i="2"/>
  <c r="G14" i="2" s="1"/>
  <c r="H13" i="2"/>
  <c r="I13" i="2" s="1"/>
  <c r="E13" i="2"/>
  <c r="G13" i="2" s="1"/>
  <c r="H12" i="2"/>
  <c r="F12" i="2"/>
  <c r="E12" i="2"/>
  <c r="G12" i="2" s="1"/>
  <c r="H11" i="2"/>
  <c r="I11" i="2" s="1"/>
  <c r="E11" i="2"/>
  <c r="G11" i="2" s="1"/>
  <c r="H10" i="2"/>
  <c r="I10" i="2" s="1"/>
  <c r="J10" i="2" s="1"/>
  <c r="K10" i="2" s="1"/>
  <c r="G10" i="2"/>
  <c r="E10" i="2"/>
  <c r="F10" i="2" s="1"/>
  <c r="H9" i="2"/>
  <c r="I9" i="2" s="1"/>
  <c r="E9" i="2"/>
  <c r="H8" i="2"/>
  <c r="I8" i="2" s="1"/>
  <c r="E8" i="2"/>
  <c r="G8" i="2" s="1"/>
  <c r="H7" i="2"/>
  <c r="I7" i="2" s="1"/>
  <c r="J7" i="2" s="1"/>
  <c r="K7" i="2" s="1"/>
  <c r="G7" i="2"/>
  <c r="F7" i="2"/>
  <c r="E7" i="2"/>
  <c r="H6" i="2"/>
  <c r="F6" i="2"/>
  <c r="E6" i="2"/>
  <c r="G6" i="2" s="1"/>
  <c r="H5" i="2"/>
  <c r="I5" i="2" s="1"/>
  <c r="E5" i="2"/>
  <c r="G5" i="2" s="1"/>
  <c r="H4" i="2"/>
  <c r="E4" i="2"/>
  <c r="H3" i="2"/>
  <c r="I3" i="2" s="1"/>
  <c r="E3" i="2"/>
  <c r="G3" i="2" s="1"/>
  <c r="H2" i="2"/>
  <c r="G2" i="2"/>
  <c r="E2" i="2"/>
  <c r="F2" i="2" s="1"/>
  <c r="H3" i="1"/>
  <c r="H4" i="1"/>
  <c r="H5" i="1"/>
  <c r="I5" i="1" s="1"/>
  <c r="J5" i="1" s="1"/>
  <c r="K5" i="1" s="1"/>
  <c r="H6" i="1"/>
  <c r="I6" i="1" s="1"/>
  <c r="H7" i="1"/>
  <c r="H8" i="1"/>
  <c r="H9" i="1"/>
  <c r="H10" i="1"/>
  <c r="H11" i="1"/>
  <c r="I11" i="1" s="1"/>
  <c r="H12" i="1"/>
  <c r="H13" i="1"/>
  <c r="H14" i="1"/>
  <c r="I14" i="1" s="1"/>
  <c r="H15" i="1"/>
  <c r="H16" i="1"/>
  <c r="H17" i="1"/>
  <c r="H18" i="1"/>
  <c r="I18" i="1" s="1"/>
  <c r="H19" i="1"/>
  <c r="I19" i="1" s="1"/>
  <c r="H20" i="1"/>
  <c r="H21" i="1"/>
  <c r="I21" i="1" s="1"/>
  <c r="H22" i="1"/>
  <c r="I22" i="1" s="1"/>
  <c r="H23" i="1"/>
  <c r="I23" i="1" s="1"/>
  <c r="H24" i="1"/>
  <c r="H25" i="1"/>
  <c r="H26" i="1"/>
  <c r="I26" i="1" s="1"/>
  <c r="H27" i="1"/>
  <c r="H28" i="1"/>
  <c r="H29" i="1"/>
  <c r="I29" i="1" s="1"/>
  <c r="H30" i="1"/>
  <c r="I30" i="1" s="1"/>
  <c r="H31" i="1"/>
  <c r="H32" i="1"/>
  <c r="I32" i="1" s="1"/>
  <c r="H33" i="1"/>
  <c r="I33" i="1" s="1"/>
  <c r="J33" i="1" s="1"/>
  <c r="K33" i="1" s="1"/>
  <c r="H34" i="1"/>
  <c r="I34" i="1" s="1"/>
  <c r="H35" i="1"/>
  <c r="I35" i="1" s="1"/>
  <c r="H2" i="1"/>
  <c r="I2" i="1" s="1"/>
  <c r="E35" i="1"/>
  <c r="G35" i="1" s="1"/>
  <c r="F34" i="1"/>
  <c r="E34" i="1"/>
  <c r="G34" i="1" s="1"/>
  <c r="E33" i="1"/>
  <c r="G33" i="1" s="1"/>
  <c r="G32" i="1"/>
  <c r="E32" i="1"/>
  <c r="F32" i="1" s="1"/>
  <c r="I31" i="1"/>
  <c r="E31" i="1"/>
  <c r="G31" i="1" s="1"/>
  <c r="E30" i="1"/>
  <c r="G30" i="1" s="1"/>
  <c r="E29" i="1"/>
  <c r="G29" i="1" s="1"/>
  <c r="I28" i="1"/>
  <c r="E28" i="1"/>
  <c r="G28" i="1" s="1"/>
  <c r="I27" i="1"/>
  <c r="E27" i="1"/>
  <c r="G27" i="1" s="1"/>
  <c r="E26" i="1"/>
  <c r="G26" i="1" s="1"/>
  <c r="I25" i="1"/>
  <c r="F25" i="1"/>
  <c r="E25" i="1"/>
  <c r="G25" i="1" s="1"/>
  <c r="I24" i="1"/>
  <c r="E24" i="1"/>
  <c r="G24" i="1" s="1"/>
  <c r="E23" i="1"/>
  <c r="G23" i="1" s="1"/>
  <c r="E22" i="1"/>
  <c r="G22" i="1" s="1"/>
  <c r="E21" i="1"/>
  <c r="G21" i="1" s="1"/>
  <c r="I20" i="1"/>
  <c r="E20" i="1"/>
  <c r="G20" i="1" s="1"/>
  <c r="P19" i="1"/>
  <c r="E19" i="1"/>
  <c r="G19" i="1" s="1"/>
  <c r="P18" i="1"/>
  <c r="E18" i="1"/>
  <c r="G18" i="1" s="1"/>
  <c r="I17" i="1"/>
  <c r="E17" i="1"/>
  <c r="G17" i="1" s="1"/>
  <c r="I16" i="1"/>
  <c r="F16" i="1"/>
  <c r="E16" i="1"/>
  <c r="G16" i="1" s="1"/>
  <c r="I15" i="1"/>
  <c r="E15" i="1"/>
  <c r="G15" i="1" s="1"/>
  <c r="E14" i="1"/>
  <c r="F14" i="1" s="1"/>
  <c r="I13" i="1"/>
  <c r="E13" i="1"/>
  <c r="G13" i="1" s="1"/>
  <c r="I12" i="1"/>
  <c r="E12" i="1"/>
  <c r="G12" i="1" s="1"/>
  <c r="E11" i="1"/>
  <c r="G11" i="1" s="1"/>
  <c r="I10" i="1"/>
  <c r="E10" i="1"/>
  <c r="G10" i="1" s="1"/>
  <c r="I9" i="1"/>
  <c r="E9" i="1"/>
  <c r="G9" i="1" s="1"/>
  <c r="I8" i="1"/>
  <c r="E8" i="1"/>
  <c r="G8" i="1" s="1"/>
  <c r="I7" i="1"/>
  <c r="E7" i="1"/>
  <c r="F7" i="1" s="1"/>
  <c r="E6" i="1"/>
  <c r="G6" i="1" s="1"/>
  <c r="E5" i="1"/>
  <c r="G5" i="1" s="1"/>
  <c r="I4" i="1"/>
  <c r="E4" i="1"/>
  <c r="G4" i="1" s="1"/>
  <c r="I3" i="1"/>
  <c r="E3" i="1"/>
  <c r="G3" i="1" s="1"/>
  <c r="E2" i="1"/>
  <c r="G2" i="1" s="1"/>
  <c r="F4" i="4" l="1"/>
  <c r="G26" i="4"/>
  <c r="F26" i="4"/>
  <c r="G29" i="5"/>
  <c r="F29" i="5"/>
  <c r="J15" i="6"/>
  <c r="K15" i="6" s="1"/>
  <c r="I22" i="6"/>
  <c r="J22" i="6" s="1"/>
  <c r="K22" i="6" s="1"/>
  <c r="J32" i="6"/>
  <c r="K32" i="6" s="1"/>
  <c r="I12" i="7"/>
  <c r="J12" i="7" s="1"/>
  <c r="K12" i="7" s="1"/>
  <c r="J15" i="7"/>
  <c r="K15" i="7" s="1"/>
  <c r="G29" i="7"/>
  <c r="F29" i="7"/>
  <c r="F33" i="8"/>
  <c r="J9" i="14"/>
  <c r="K9" i="14" s="1"/>
  <c r="G15" i="14"/>
  <c r="F15" i="14"/>
  <c r="G4" i="2"/>
  <c r="F4" i="2"/>
  <c r="F10" i="1"/>
  <c r="G17" i="2"/>
  <c r="F17" i="2"/>
  <c r="G28" i="2"/>
  <c r="J19" i="2"/>
  <c r="K19" i="2" s="1"/>
  <c r="I12" i="3"/>
  <c r="J12" i="3" s="1"/>
  <c r="K12" i="3" s="1"/>
  <c r="G26" i="3"/>
  <c r="F26" i="3"/>
  <c r="G23" i="4"/>
  <c r="J29" i="5"/>
  <c r="K29" i="5" s="1"/>
  <c r="G4" i="6"/>
  <c r="G16" i="6"/>
  <c r="F16" i="6"/>
  <c r="G23" i="6"/>
  <c r="F23" i="6"/>
  <c r="J26" i="6"/>
  <c r="K26" i="6" s="1"/>
  <c r="F30" i="6"/>
  <c r="G30" i="6"/>
  <c r="J30" i="6" s="1"/>
  <c r="K30" i="6" s="1"/>
  <c r="F3" i="7"/>
  <c r="F30" i="8"/>
  <c r="G30" i="8"/>
  <c r="J22" i="16"/>
  <c r="K22" i="16" s="1"/>
  <c r="I22" i="16"/>
  <c r="J13" i="1"/>
  <c r="K13" i="1" s="1"/>
  <c r="J25" i="2"/>
  <c r="K25" i="2" s="1"/>
  <c r="J22" i="3"/>
  <c r="K22" i="3" s="1"/>
  <c r="I22" i="3"/>
  <c r="J29" i="3"/>
  <c r="K29" i="3" s="1"/>
  <c r="G2" i="4"/>
  <c r="F2" i="4"/>
  <c r="J23" i="4"/>
  <c r="K23" i="4" s="1"/>
  <c r="F26" i="7"/>
  <c r="G26" i="7"/>
  <c r="J26" i="7" s="1"/>
  <c r="K26" i="7" s="1"/>
  <c r="G7" i="1"/>
  <c r="G14" i="1"/>
  <c r="J7" i="1"/>
  <c r="K7" i="1" s="1"/>
  <c r="J10" i="1"/>
  <c r="K10" i="1" s="1"/>
  <c r="I14" i="2"/>
  <c r="J14" i="2" s="1"/>
  <c r="K14" i="2" s="1"/>
  <c r="G23" i="3"/>
  <c r="F23" i="3"/>
  <c r="F21" i="4"/>
  <c r="J8" i="5"/>
  <c r="K8" i="5" s="1"/>
  <c r="I30" i="5"/>
  <c r="J26" i="5"/>
  <c r="K26" i="5" s="1"/>
  <c r="G27" i="6"/>
  <c r="F27" i="8"/>
  <c r="G27" i="8"/>
  <c r="F23" i="10"/>
  <c r="G23" i="10"/>
  <c r="J23" i="10" s="1"/>
  <c r="K23" i="10" s="1"/>
  <c r="G28" i="13"/>
  <c r="F28" i="13"/>
  <c r="J9" i="8"/>
  <c r="K9" i="8" s="1"/>
  <c r="I9" i="8"/>
  <c r="F4" i="9"/>
  <c r="G4" i="9"/>
  <c r="J4" i="2"/>
  <c r="K4" i="2" s="1"/>
  <c r="G4" i="3"/>
  <c r="F34" i="3"/>
  <c r="F19" i="4"/>
  <c r="J2" i="4"/>
  <c r="K2" i="4" s="1"/>
  <c r="G31" i="5"/>
  <c r="F31" i="5"/>
  <c r="I20" i="6"/>
  <c r="J20" i="6" s="1"/>
  <c r="K20" i="6" s="1"/>
  <c r="I23" i="8"/>
  <c r="J23" i="8" s="1"/>
  <c r="K23" i="8" s="1"/>
  <c r="F10" i="9"/>
  <c r="J35" i="9"/>
  <c r="K35" i="9" s="1"/>
  <c r="I35" i="9"/>
  <c r="G19" i="13"/>
  <c r="F19" i="13"/>
  <c r="G10" i="15"/>
  <c r="F10" i="15"/>
  <c r="I5" i="7"/>
  <c r="J5" i="7" s="1"/>
  <c r="K5" i="7" s="1"/>
  <c r="G5" i="12"/>
  <c r="J5" i="12" s="1"/>
  <c r="K5" i="12" s="1"/>
  <c r="F5" i="12"/>
  <c r="J8" i="1"/>
  <c r="K8" i="1" s="1"/>
  <c r="J15" i="1"/>
  <c r="K15" i="1" s="1"/>
  <c r="G9" i="2"/>
  <c r="J9" i="2" s="1"/>
  <c r="K9" i="2" s="1"/>
  <c r="F9" i="2"/>
  <c r="I20" i="3"/>
  <c r="J20" i="3" s="1"/>
  <c r="K20" i="3" s="1"/>
  <c r="J14" i="4"/>
  <c r="K14" i="4" s="1"/>
  <c r="F33" i="4"/>
  <c r="G6" i="5"/>
  <c r="J6" i="5" s="1"/>
  <c r="K6" i="5" s="1"/>
  <c r="J21" i="5"/>
  <c r="K21" i="5" s="1"/>
  <c r="G21" i="6"/>
  <c r="J21" i="6" s="1"/>
  <c r="K21" i="6" s="1"/>
  <c r="F21" i="6"/>
  <c r="J3" i="6"/>
  <c r="K3" i="6" s="1"/>
  <c r="G11" i="7"/>
  <c r="J11" i="7" s="1"/>
  <c r="K11" i="7" s="1"/>
  <c r="F11" i="7"/>
  <c r="J17" i="8"/>
  <c r="K17" i="8" s="1"/>
  <c r="I17" i="8"/>
  <c r="G7" i="9"/>
  <c r="F7" i="9"/>
  <c r="G15" i="10"/>
  <c r="F15" i="10"/>
  <c r="G7" i="4"/>
  <c r="J7" i="4" s="1"/>
  <c r="K7" i="4" s="1"/>
  <c r="F7" i="4"/>
  <c r="G16" i="5"/>
  <c r="J16" i="5" s="1"/>
  <c r="K16" i="5" s="1"/>
  <c r="F16" i="5"/>
  <c r="I6" i="2"/>
  <c r="J6" i="2" s="1"/>
  <c r="K6" i="2" s="1"/>
  <c r="J28" i="2"/>
  <c r="K28" i="2" s="1"/>
  <c r="G21" i="3"/>
  <c r="J21" i="3" s="1"/>
  <c r="K21" i="3" s="1"/>
  <c r="F21" i="3"/>
  <c r="J30" i="4"/>
  <c r="K30" i="4" s="1"/>
  <c r="I30" i="4"/>
  <c r="J33" i="4"/>
  <c r="K33" i="4" s="1"/>
  <c r="F4" i="5"/>
  <c r="G4" i="5"/>
  <c r="F35" i="6"/>
  <c r="G35" i="6"/>
  <c r="J16" i="6"/>
  <c r="K16" i="6" s="1"/>
  <c r="I3" i="9"/>
  <c r="J3" i="9" s="1"/>
  <c r="K3" i="9" s="1"/>
  <c r="G2" i="11"/>
  <c r="F2" i="11"/>
  <c r="J31" i="1"/>
  <c r="K31" i="1" s="1"/>
  <c r="J23" i="1"/>
  <c r="K23" i="1" s="1"/>
  <c r="J27" i="3"/>
  <c r="K27" i="3" s="1"/>
  <c r="G30" i="3"/>
  <c r="J6" i="4"/>
  <c r="K6" i="4" s="1"/>
  <c r="I22" i="4"/>
  <c r="J22" i="4" s="1"/>
  <c r="K22" i="4" s="1"/>
  <c r="G3" i="5"/>
  <c r="J3" i="5" s="1"/>
  <c r="K3" i="5" s="1"/>
  <c r="G30" i="5"/>
  <c r="J30" i="5" s="1"/>
  <c r="K30" i="5" s="1"/>
  <c r="G8" i="6"/>
  <c r="J8" i="6" s="1"/>
  <c r="K8" i="6" s="1"/>
  <c r="G17" i="6"/>
  <c r="G22" i="6"/>
  <c r="G29" i="6"/>
  <c r="J29" i="6" s="1"/>
  <c r="K29" i="6" s="1"/>
  <c r="J31" i="6"/>
  <c r="K31" i="6" s="1"/>
  <c r="G7" i="7"/>
  <c r="J7" i="7" s="1"/>
  <c r="K7" i="7" s="1"/>
  <c r="G12" i="7"/>
  <c r="J22" i="7"/>
  <c r="K22" i="7" s="1"/>
  <c r="G25" i="7"/>
  <c r="J25" i="7" s="1"/>
  <c r="K25" i="7" s="1"/>
  <c r="G30" i="7"/>
  <c r="I4" i="7"/>
  <c r="J4" i="7" s="1"/>
  <c r="K4" i="7" s="1"/>
  <c r="G6" i="8"/>
  <c r="J6" i="8" s="1"/>
  <c r="K6" i="8" s="1"/>
  <c r="G14" i="8"/>
  <c r="J14" i="8" s="1"/>
  <c r="K14" i="8" s="1"/>
  <c r="F26" i="8"/>
  <c r="F29" i="8"/>
  <c r="F3" i="9"/>
  <c r="G28" i="9"/>
  <c r="J28" i="9" s="1"/>
  <c r="K28" i="9" s="1"/>
  <c r="F28" i="9"/>
  <c r="F2" i="10"/>
  <c r="G7" i="11"/>
  <c r="J7" i="11" s="1"/>
  <c r="K7" i="11" s="1"/>
  <c r="F7" i="11"/>
  <c r="J11" i="12"/>
  <c r="K11" i="12" s="1"/>
  <c r="F30" i="13"/>
  <c r="J23" i="14"/>
  <c r="K23" i="14" s="1"/>
  <c r="I23" i="14"/>
  <c r="G2" i="15"/>
  <c r="J2" i="15" s="1"/>
  <c r="K2" i="15" s="1"/>
  <c r="F2" i="15"/>
  <c r="J21" i="16"/>
  <c r="K21" i="16" s="1"/>
  <c r="G28" i="11"/>
  <c r="J28" i="11" s="1"/>
  <c r="K28" i="11" s="1"/>
  <c r="F28" i="11"/>
  <c r="J4" i="12"/>
  <c r="K4" i="12" s="1"/>
  <c r="I4" i="12"/>
  <c r="I34" i="12"/>
  <c r="J34" i="12" s="1"/>
  <c r="K34" i="12" s="1"/>
  <c r="G24" i="14"/>
  <c r="F24" i="14"/>
  <c r="J35" i="14"/>
  <c r="K35" i="14" s="1"/>
  <c r="G24" i="15"/>
  <c r="J24" i="15" s="1"/>
  <c r="K24" i="15" s="1"/>
  <c r="F24" i="15"/>
  <c r="J12" i="16"/>
  <c r="K12" i="16" s="1"/>
  <c r="I12" i="16"/>
  <c r="G16" i="16"/>
  <c r="F16" i="16"/>
  <c r="J2" i="1"/>
  <c r="K2" i="1" s="1"/>
  <c r="J4" i="3"/>
  <c r="K4" i="3" s="1"/>
  <c r="J27" i="6"/>
  <c r="K27" i="6" s="1"/>
  <c r="J8" i="12"/>
  <c r="K8" i="12" s="1"/>
  <c r="G3" i="13"/>
  <c r="J3" i="13" s="1"/>
  <c r="K3" i="13" s="1"/>
  <c r="F3" i="13"/>
  <c r="J21" i="14"/>
  <c r="K21" i="14" s="1"/>
  <c r="F13" i="3"/>
  <c r="J15" i="4"/>
  <c r="K15" i="4" s="1"/>
  <c r="J4" i="5"/>
  <c r="K4" i="5" s="1"/>
  <c r="J35" i="6"/>
  <c r="K35" i="6" s="1"/>
  <c r="J3" i="7"/>
  <c r="K3" i="7" s="1"/>
  <c r="J19" i="7"/>
  <c r="K19" i="7" s="1"/>
  <c r="I7" i="9"/>
  <c r="J7" i="9" s="1"/>
  <c r="K7" i="9" s="1"/>
  <c r="G11" i="9"/>
  <c r="F11" i="9"/>
  <c r="J10" i="9"/>
  <c r="K10" i="9" s="1"/>
  <c r="J15" i="10"/>
  <c r="K15" i="10" s="1"/>
  <c r="G29" i="11"/>
  <c r="F29" i="11"/>
  <c r="G11" i="16"/>
  <c r="J11" i="16" s="1"/>
  <c r="K11" i="16" s="1"/>
  <c r="F11" i="16"/>
  <c r="J30" i="16"/>
  <c r="K30" i="16" s="1"/>
  <c r="I30" i="16"/>
  <c r="F33" i="1"/>
  <c r="F32" i="2"/>
  <c r="F15" i="4"/>
  <c r="J26" i="4"/>
  <c r="K26" i="4" s="1"/>
  <c r="J29" i="4"/>
  <c r="K29" i="4" s="1"/>
  <c r="G14" i="5"/>
  <c r="J14" i="5" s="1"/>
  <c r="K14" i="5" s="1"/>
  <c r="G24" i="5"/>
  <c r="J24" i="5" s="1"/>
  <c r="K24" i="5" s="1"/>
  <c r="J31" i="5"/>
  <c r="K31" i="5" s="1"/>
  <c r="I31" i="5"/>
  <c r="I23" i="5"/>
  <c r="J23" i="5" s="1"/>
  <c r="K23" i="5" s="1"/>
  <c r="F3" i="6"/>
  <c r="F5" i="6"/>
  <c r="J7" i="6"/>
  <c r="K7" i="6" s="1"/>
  <c r="G14" i="6"/>
  <c r="J14" i="6" s="1"/>
  <c r="K14" i="6" s="1"/>
  <c r="J23" i="6"/>
  <c r="K23" i="6" s="1"/>
  <c r="F26" i="6"/>
  <c r="I28" i="6"/>
  <c r="J28" i="6" s="1"/>
  <c r="K28" i="6" s="1"/>
  <c r="J8" i="7"/>
  <c r="K8" i="7" s="1"/>
  <c r="F14" i="7"/>
  <c r="G16" i="7"/>
  <c r="J29" i="7"/>
  <c r="K29" i="7" s="1"/>
  <c r="F32" i="7"/>
  <c r="F3" i="8"/>
  <c r="F8" i="8"/>
  <c r="G34" i="8"/>
  <c r="I22" i="9"/>
  <c r="J22" i="9" s="1"/>
  <c r="K22" i="9" s="1"/>
  <c r="J29" i="9"/>
  <c r="K29" i="9" s="1"/>
  <c r="I29" i="9"/>
  <c r="F10" i="10"/>
  <c r="G19" i="10"/>
  <c r="J19" i="10" s="1"/>
  <c r="K19" i="10" s="1"/>
  <c r="F19" i="10"/>
  <c r="F12" i="11"/>
  <c r="G26" i="11"/>
  <c r="J26" i="11" s="1"/>
  <c r="K26" i="11" s="1"/>
  <c r="G16" i="12"/>
  <c r="F16" i="12"/>
  <c r="G22" i="12"/>
  <c r="I11" i="13"/>
  <c r="J11" i="13" s="1"/>
  <c r="K11" i="13" s="1"/>
  <c r="F14" i="13"/>
  <c r="G14" i="13"/>
  <c r="J14" i="13" s="1"/>
  <c r="K14" i="13" s="1"/>
  <c r="G26" i="14"/>
  <c r="J26" i="14" s="1"/>
  <c r="K26" i="14" s="1"/>
  <c r="F26" i="14"/>
  <c r="F4" i="15"/>
  <c r="J14" i="15"/>
  <c r="K14" i="15" s="1"/>
  <c r="F18" i="2"/>
  <c r="F24" i="2"/>
  <c r="F35" i="2"/>
  <c r="J8" i="3"/>
  <c r="K8" i="3" s="1"/>
  <c r="J16" i="3"/>
  <c r="K16" i="3" s="1"/>
  <c r="J19" i="3"/>
  <c r="K19" i="3" s="1"/>
  <c r="I8" i="4"/>
  <c r="J8" i="4" s="1"/>
  <c r="K8" i="4" s="1"/>
  <c r="I35" i="6"/>
  <c r="I19" i="6"/>
  <c r="J19" i="6" s="1"/>
  <c r="K19" i="6" s="1"/>
  <c r="J16" i="7"/>
  <c r="K16" i="7" s="1"/>
  <c r="J5" i="8"/>
  <c r="K5" i="8" s="1"/>
  <c r="J13" i="8"/>
  <c r="K13" i="8" s="1"/>
  <c r="J25" i="8"/>
  <c r="K25" i="8" s="1"/>
  <c r="J31" i="8"/>
  <c r="K31" i="8" s="1"/>
  <c r="I31" i="8"/>
  <c r="J2" i="9"/>
  <c r="K2" i="9" s="1"/>
  <c r="F12" i="9"/>
  <c r="G12" i="9"/>
  <c r="J12" i="9" s="1"/>
  <c r="K12" i="9" s="1"/>
  <c r="J33" i="9"/>
  <c r="K33" i="9" s="1"/>
  <c r="I16" i="10"/>
  <c r="J16" i="10" s="1"/>
  <c r="K16" i="10" s="1"/>
  <c r="F30" i="11"/>
  <c r="G30" i="11"/>
  <c r="I16" i="12"/>
  <c r="J16" i="12" s="1"/>
  <c r="K16" i="12" s="1"/>
  <c r="J6" i="12"/>
  <c r="K6" i="12" s="1"/>
  <c r="F12" i="13"/>
  <c r="G12" i="13"/>
  <c r="F19" i="14"/>
  <c r="G19" i="14"/>
  <c r="G15" i="15"/>
  <c r="J15" i="15" s="1"/>
  <c r="K15" i="15" s="1"/>
  <c r="F15" i="15"/>
  <c r="J5" i="2"/>
  <c r="K5" i="2" s="1"/>
  <c r="J13" i="2"/>
  <c r="K13" i="2" s="1"/>
  <c r="J35" i="3"/>
  <c r="K35" i="3" s="1"/>
  <c r="J27" i="4"/>
  <c r="K27" i="4" s="1"/>
  <c r="J32" i="4"/>
  <c r="K32" i="4" s="1"/>
  <c r="J34" i="4"/>
  <c r="K34" i="4" s="1"/>
  <c r="J12" i="5"/>
  <c r="K12" i="5" s="1"/>
  <c r="J22" i="5"/>
  <c r="K22" i="5" s="1"/>
  <c r="J35" i="5"/>
  <c r="K35" i="5" s="1"/>
  <c r="I13" i="5"/>
  <c r="J13" i="5" s="1"/>
  <c r="K13" i="5" s="1"/>
  <c r="G24" i="6"/>
  <c r="J24" i="6" s="1"/>
  <c r="K24" i="6" s="1"/>
  <c r="I29" i="7"/>
  <c r="I21" i="7"/>
  <c r="J21" i="7" s="1"/>
  <c r="K21" i="7" s="1"/>
  <c r="I13" i="7"/>
  <c r="J13" i="7" s="1"/>
  <c r="K13" i="7" s="1"/>
  <c r="G22" i="8"/>
  <c r="I30" i="9"/>
  <c r="J30" i="9" s="1"/>
  <c r="K30" i="9" s="1"/>
  <c r="I25" i="9"/>
  <c r="J25" i="9" s="1"/>
  <c r="K25" i="9" s="1"/>
  <c r="J21" i="10"/>
  <c r="K21" i="10" s="1"/>
  <c r="G33" i="10"/>
  <c r="J33" i="10" s="1"/>
  <c r="K33" i="10" s="1"/>
  <c r="F33" i="10"/>
  <c r="J10" i="10"/>
  <c r="K10" i="10" s="1"/>
  <c r="G10" i="11"/>
  <c r="F10" i="11"/>
  <c r="G16" i="11"/>
  <c r="F16" i="11"/>
  <c r="F21" i="11"/>
  <c r="F7" i="12"/>
  <c r="J19" i="14"/>
  <c r="K19" i="14" s="1"/>
  <c r="F12" i="15"/>
  <c r="G29" i="15"/>
  <c r="I5" i="16"/>
  <c r="J5" i="16" s="1"/>
  <c r="K5" i="16" s="1"/>
  <c r="F21" i="16"/>
  <c r="J14" i="9"/>
  <c r="K14" i="9" s="1"/>
  <c r="J29" i="10"/>
  <c r="K29" i="10" s="1"/>
  <c r="J4" i="11"/>
  <c r="K4" i="11" s="1"/>
  <c r="J15" i="11"/>
  <c r="K15" i="11" s="1"/>
  <c r="J17" i="11"/>
  <c r="K17" i="11" s="1"/>
  <c r="J7" i="12"/>
  <c r="K7" i="12" s="1"/>
  <c r="J22" i="12"/>
  <c r="K22" i="12" s="1"/>
  <c r="J26" i="12"/>
  <c r="K26" i="12" s="1"/>
  <c r="I29" i="12"/>
  <c r="J29" i="12" s="1"/>
  <c r="K29" i="12" s="1"/>
  <c r="J6" i="13"/>
  <c r="K6" i="13" s="1"/>
  <c r="J21" i="13"/>
  <c r="K21" i="13" s="1"/>
  <c r="J6" i="14"/>
  <c r="K6" i="14" s="1"/>
  <c r="J21" i="15"/>
  <c r="K21" i="15" s="1"/>
  <c r="J29" i="15"/>
  <c r="K29" i="15" s="1"/>
  <c r="I29" i="15"/>
  <c r="I21" i="15"/>
  <c r="J23" i="16"/>
  <c r="K23" i="16" s="1"/>
  <c r="J6" i="9"/>
  <c r="K6" i="9" s="1"/>
  <c r="G5" i="10"/>
  <c r="J5" i="10" s="1"/>
  <c r="K5" i="10" s="1"/>
  <c r="G13" i="10"/>
  <c r="J13" i="10" s="1"/>
  <c r="K13" i="10" s="1"/>
  <c r="F22" i="10"/>
  <c r="J12" i="11"/>
  <c r="K12" i="11" s="1"/>
  <c r="F15" i="12"/>
  <c r="I12" i="12"/>
  <c r="J12" i="12" s="1"/>
  <c r="K12" i="12" s="1"/>
  <c r="J12" i="13"/>
  <c r="K12" i="13" s="1"/>
  <c r="J28" i="13"/>
  <c r="K28" i="13" s="1"/>
  <c r="J2" i="14"/>
  <c r="K2" i="14" s="1"/>
  <c r="J11" i="14"/>
  <c r="K11" i="14" s="1"/>
  <c r="J22" i="14"/>
  <c r="K22" i="14" s="1"/>
  <c r="J16" i="14"/>
  <c r="K16" i="14" s="1"/>
  <c r="J8" i="14"/>
  <c r="K8" i="14" s="1"/>
  <c r="J13" i="16"/>
  <c r="K13" i="16" s="1"/>
  <c r="J11" i="9"/>
  <c r="K11" i="9" s="1"/>
  <c r="J24" i="9"/>
  <c r="K24" i="9" s="1"/>
  <c r="J32" i="9"/>
  <c r="K32" i="9" s="1"/>
  <c r="J32" i="10"/>
  <c r="K32" i="10" s="1"/>
  <c r="G5" i="11"/>
  <c r="J5" i="11" s="1"/>
  <c r="K5" i="11" s="1"/>
  <c r="I29" i="11"/>
  <c r="J29" i="11" s="1"/>
  <c r="K29" i="11" s="1"/>
  <c r="I21" i="11"/>
  <c r="J21" i="11" s="1"/>
  <c r="K21" i="11" s="1"/>
  <c r="J3" i="12"/>
  <c r="K3" i="12" s="1"/>
  <c r="J15" i="12"/>
  <c r="K15" i="12" s="1"/>
  <c r="J27" i="12"/>
  <c r="K27" i="12" s="1"/>
  <c r="G30" i="12"/>
  <c r="I27" i="12"/>
  <c r="G22" i="13"/>
  <c r="F2" i="14"/>
  <c r="G9" i="14"/>
  <c r="G18" i="14"/>
  <c r="J18" i="14" s="1"/>
  <c r="K18" i="14" s="1"/>
  <c r="J24" i="14"/>
  <c r="K24" i="14" s="1"/>
  <c r="G28" i="14"/>
  <c r="J28" i="14" s="1"/>
  <c r="K28" i="14" s="1"/>
  <c r="G35" i="14"/>
  <c r="I15" i="14"/>
  <c r="J15" i="14" s="1"/>
  <c r="K15" i="14" s="1"/>
  <c r="F30" i="15"/>
  <c r="G33" i="15"/>
  <c r="J33" i="15" s="1"/>
  <c r="K33" i="15" s="1"/>
  <c r="G9" i="16"/>
  <c r="J9" i="16" s="1"/>
  <c r="K9" i="16" s="1"/>
  <c r="F24" i="16"/>
  <c r="G27" i="16"/>
  <c r="J27" i="16" s="1"/>
  <c r="K27" i="16" s="1"/>
  <c r="F32" i="16"/>
  <c r="G35" i="16"/>
  <c r="J35" i="16" s="1"/>
  <c r="K35" i="16" s="1"/>
  <c r="J30" i="12"/>
  <c r="K30" i="12" s="1"/>
  <c r="J7" i="13"/>
  <c r="K7" i="13" s="1"/>
  <c r="J31" i="14"/>
  <c r="K31" i="14" s="1"/>
  <c r="J30" i="15"/>
  <c r="K30" i="15" s="1"/>
  <c r="I13" i="16"/>
  <c r="J15" i="9"/>
  <c r="K15" i="9" s="1"/>
  <c r="J21" i="9"/>
  <c r="K21" i="9" s="1"/>
  <c r="I4" i="9"/>
  <c r="J4" i="9" s="1"/>
  <c r="K4" i="9" s="1"/>
  <c r="J3" i="11"/>
  <c r="K3" i="11" s="1"/>
  <c r="J8" i="11"/>
  <c r="K8" i="11" s="1"/>
  <c r="J22" i="11"/>
  <c r="K22" i="11" s="1"/>
  <c r="I3" i="11"/>
  <c r="J28" i="12"/>
  <c r="K28" i="12" s="1"/>
  <c r="I33" i="12"/>
  <c r="J33" i="12" s="1"/>
  <c r="K33" i="12" s="1"/>
  <c r="G4" i="13"/>
  <c r="F11" i="13"/>
  <c r="J34" i="13"/>
  <c r="K34" i="13" s="1"/>
  <c r="I7" i="13"/>
  <c r="J3" i="14"/>
  <c r="K3" i="14" s="1"/>
  <c r="J7" i="14"/>
  <c r="K7" i="14" s="1"/>
  <c r="F23" i="14"/>
  <c r="F25" i="14"/>
  <c r="J29" i="14"/>
  <c r="K29" i="14" s="1"/>
  <c r="G3" i="15"/>
  <c r="F6" i="15"/>
  <c r="G11" i="15"/>
  <c r="J20" i="15"/>
  <c r="K20" i="15" s="1"/>
  <c r="J2" i="16"/>
  <c r="K2" i="16" s="1"/>
  <c r="J7" i="16"/>
  <c r="K7" i="16" s="1"/>
  <c r="F22" i="16"/>
  <c r="J25" i="16"/>
  <c r="K25" i="16" s="1"/>
  <c r="F30" i="16"/>
  <c r="I2" i="16"/>
  <c r="F25" i="9"/>
  <c r="G30" i="9"/>
  <c r="I11" i="9"/>
  <c r="J14" i="10"/>
  <c r="K14" i="10" s="1"/>
  <c r="J6" i="11"/>
  <c r="K6" i="11" s="1"/>
  <c r="J11" i="11"/>
  <c r="K11" i="11" s="1"/>
  <c r="J25" i="11"/>
  <c r="K25" i="11" s="1"/>
  <c r="J30" i="11"/>
  <c r="K30" i="11" s="1"/>
  <c r="J33" i="11"/>
  <c r="K33" i="11" s="1"/>
  <c r="J13" i="12"/>
  <c r="K13" i="12" s="1"/>
  <c r="J21" i="12"/>
  <c r="K21" i="12" s="1"/>
  <c r="J4" i="13"/>
  <c r="K4" i="13" s="1"/>
  <c r="I30" i="13"/>
  <c r="J30" i="13" s="1"/>
  <c r="K30" i="13" s="1"/>
  <c r="I22" i="13"/>
  <c r="J22" i="13" s="1"/>
  <c r="K22" i="13" s="1"/>
  <c r="J14" i="14"/>
  <c r="K14" i="14" s="1"/>
  <c r="G20" i="14"/>
  <c r="J20" i="14" s="1"/>
  <c r="K20" i="14" s="1"/>
  <c r="J28" i="15"/>
  <c r="K28" i="15" s="1"/>
  <c r="I24" i="15"/>
  <c r="I16" i="15"/>
  <c r="J16" i="15" s="1"/>
  <c r="K16" i="15" s="1"/>
  <c r="I8" i="15"/>
  <c r="J8" i="15" s="1"/>
  <c r="K8" i="15" s="1"/>
  <c r="J4" i="16"/>
  <c r="K4" i="16" s="1"/>
  <c r="J15" i="16"/>
  <c r="K15" i="16" s="1"/>
  <c r="J20" i="16"/>
  <c r="K20" i="16" s="1"/>
  <c r="J28" i="16"/>
  <c r="K28" i="16" s="1"/>
  <c r="J19" i="16"/>
  <c r="K19" i="16" s="1"/>
  <c r="J26" i="16"/>
  <c r="K26" i="16" s="1"/>
  <c r="J10" i="16"/>
  <c r="K10" i="16" s="1"/>
  <c r="J18" i="16"/>
  <c r="K18" i="16" s="1"/>
  <c r="J16" i="16"/>
  <c r="K16" i="16" s="1"/>
  <c r="J33" i="16"/>
  <c r="K33" i="16" s="1"/>
  <c r="J14" i="16"/>
  <c r="K14" i="16" s="1"/>
  <c r="J31" i="16"/>
  <c r="K31" i="16" s="1"/>
  <c r="J24" i="16"/>
  <c r="K24" i="16" s="1"/>
  <c r="J34" i="16"/>
  <c r="K34" i="16" s="1"/>
  <c r="J8" i="16"/>
  <c r="K8" i="16" s="1"/>
  <c r="J32" i="16"/>
  <c r="K32" i="16" s="1"/>
  <c r="F2" i="16"/>
  <c r="F10" i="16"/>
  <c r="F18" i="16"/>
  <c r="F19" i="16"/>
  <c r="F20" i="16"/>
  <c r="F28" i="16"/>
  <c r="F7" i="16"/>
  <c r="F15" i="16"/>
  <c r="F25" i="16"/>
  <c r="F33" i="16"/>
  <c r="F5" i="16"/>
  <c r="F13" i="16"/>
  <c r="F23" i="16"/>
  <c r="F31" i="16"/>
  <c r="J22" i="15"/>
  <c r="K22" i="15" s="1"/>
  <c r="J3" i="15"/>
  <c r="K3" i="15" s="1"/>
  <c r="J6" i="15"/>
  <c r="K6" i="15" s="1"/>
  <c r="J11" i="15"/>
  <c r="K11" i="15" s="1"/>
  <c r="J34" i="15"/>
  <c r="K34" i="15" s="1"/>
  <c r="J19" i="15"/>
  <c r="K19" i="15" s="1"/>
  <c r="J10" i="15"/>
  <c r="K10" i="15" s="1"/>
  <c r="J18" i="15"/>
  <c r="K18" i="15" s="1"/>
  <c r="J23" i="15"/>
  <c r="K23" i="15" s="1"/>
  <c r="J26" i="15"/>
  <c r="K26" i="15" s="1"/>
  <c r="J31" i="15"/>
  <c r="K31" i="15" s="1"/>
  <c r="J4" i="15"/>
  <c r="K4" i="15" s="1"/>
  <c r="J9" i="15"/>
  <c r="K9" i="15" s="1"/>
  <c r="J27" i="15"/>
  <c r="K27" i="15" s="1"/>
  <c r="J32" i="15"/>
  <c r="K32" i="15" s="1"/>
  <c r="J5" i="15"/>
  <c r="K5" i="15" s="1"/>
  <c r="J12" i="15"/>
  <c r="K12" i="15" s="1"/>
  <c r="J17" i="15"/>
  <c r="K17" i="15" s="1"/>
  <c r="J35" i="15"/>
  <c r="K35" i="15" s="1"/>
  <c r="F9" i="15"/>
  <c r="F17" i="15"/>
  <c r="F27" i="15"/>
  <c r="F35" i="15"/>
  <c r="F8" i="15"/>
  <c r="F16" i="15"/>
  <c r="F26" i="15"/>
  <c r="F34" i="15"/>
  <c r="F5" i="15"/>
  <c r="F13" i="15"/>
  <c r="F23" i="15"/>
  <c r="F31" i="15"/>
  <c r="J32" i="14"/>
  <c r="K32" i="14" s="1"/>
  <c r="J33" i="14"/>
  <c r="K33" i="14" s="1"/>
  <c r="J25" i="14"/>
  <c r="K25" i="14" s="1"/>
  <c r="J4" i="14"/>
  <c r="K4" i="14" s="1"/>
  <c r="F22" i="14"/>
  <c r="F3" i="14"/>
  <c r="G4" i="14"/>
  <c r="F11" i="14"/>
  <c r="G12" i="14"/>
  <c r="J12" i="14" s="1"/>
  <c r="K12" i="14" s="1"/>
  <c r="F21" i="14"/>
  <c r="F29" i="14"/>
  <c r="G30" i="14"/>
  <c r="J30" i="14" s="1"/>
  <c r="K30" i="14" s="1"/>
  <c r="J29" i="13"/>
  <c r="K29" i="13" s="1"/>
  <c r="J32" i="13"/>
  <c r="K32" i="13" s="1"/>
  <c r="J35" i="13"/>
  <c r="K35" i="13" s="1"/>
  <c r="J9" i="13"/>
  <c r="K9" i="13" s="1"/>
  <c r="J16" i="13"/>
  <c r="K16" i="13" s="1"/>
  <c r="J24" i="13"/>
  <c r="K24" i="13" s="1"/>
  <c r="J2" i="13"/>
  <c r="K2" i="13" s="1"/>
  <c r="J10" i="13"/>
  <c r="K10" i="13" s="1"/>
  <c r="J17" i="13"/>
  <c r="K17" i="13" s="1"/>
  <c r="J25" i="13"/>
  <c r="K25" i="13" s="1"/>
  <c r="J8" i="13"/>
  <c r="K8" i="13" s="1"/>
  <c r="J15" i="13"/>
  <c r="K15" i="13" s="1"/>
  <c r="J18" i="13"/>
  <c r="K18" i="13" s="1"/>
  <c r="J20" i="13"/>
  <c r="K20" i="13" s="1"/>
  <c r="J33" i="13"/>
  <c r="K33" i="13" s="1"/>
  <c r="J5" i="13"/>
  <c r="K5" i="13" s="1"/>
  <c r="J26" i="13"/>
  <c r="K26" i="13" s="1"/>
  <c r="J27" i="13"/>
  <c r="K27" i="13" s="1"/>
  <c r="J19" i="13"/>
  <c r="K19" i="13" s="1"/>
  <c r="F9" i="13"/>
  <c r="F17" i="13"/>
  <c r="F27" i="13"/>
  <c r="F35" i="13"/>
  <c r="F8" i="13"/>
  <c r="F26" i="13"/>
  <c r="F34" i="13"/>
  <c r="F7" i="13"/>
  <c r="F15" i="13"/>
  <c r="F25" i="13"/>
  <c r="F6" i="13"/>
  <c r="F24" i="13"/>
  <c r="F32" i="13"/>
  <c r="F5" i="13"/>
  <c r="F23" i="13"/>
  <c r="J25" i="12"/>
  <c r="K25" i="12" s="1"/>
  <c r="J35" i="12"/>
  <c r="K35" i="12" s="1"/>
  <c r="J9" i="12"/>
  <c r="K9" i="12" s="1"/>
  <c r="J23" i="12"/>
  <c r="K23" i="12" s="1"/>
  <c r="J10" i="12"/>
  <c r="K10" i="12" s="1"/>
  <c r="J14" i="12"/>
  <c r="K14" i="12" s="1"/>
  <c r="J19" i="12"/>
  <c r="K19" i="12" s="1"/>
  <c r="J24" i="12"/>
  <c r="K24" i="12" s="1"/>
  <c r="J17" i="12"/>
  <c r="K17" i="12" s="1"/>
  <c r="J31" i="12"/>
  <c r="K31" i="12" s="1"/>
  <c r="F2" i="12"/>
  <c r="F10" i="12"/>
  <c r="F18" i="12"/>
  <c r="F19" i="12"/>
  <c r="F20" i="12"/>
  <c r="F28" i="12"/>
  <c r="F9" i="12"/>
  <c r="F17" i="12"/>
  <c r="F27" i="12"/>
  <c r="F35" i="12"/>
  <c r="F26" i="12"/>
  <c r="F34" i="12"/>
  <c r="F25" i="12"/>
  <c r="F33" i="12"/>
  <c r="F6" i="12"/>
  <c r="F14" i="12"/>
  <c r="F24" i="12"/>
  <c r="F23" i="12"/>
  <c r="F31" i="12"/>
  <c r="J16" i="11"/>
  <c r="K16" i="11" s="1"/>
  <c r="J24" i="11"/>
  <c r="K24" i="11" s="1"/>
  <c r="J32" i="11"/>
  <c r="K32" i="11" s="1"/>
  <c r="J34" i="11"/>
  <c r="K34" i="11" s="1"/>
  <c r="J27" i="11"/>
  <c r="K27" i="11" s="1"/>
  <c r="J35" i="11"/>
  <c r="K35" i="11" s="1"/>
  <c r="J10" i="11"/>
  <c r="K10" i="11" s="1"/>
  <c r="J31" i="11"/>
  <c r="K31" i="11" s="1"/>
  <c r="J2" i="11"/>
  <c r="K2" i="11" s="1"/>
  <c r="J9" i="11"/>
  <c r="K9" i="11" s="1"/>
  <c r="J18" i="11"/>
  <c r="K18" i="11" s="1"/>
  <c r="F9" i="11"/>
  <c r="F17" i="11"/>
  <c r="F27" i="11"/>
  <c r="F35" i="11"/>
  <c r="F6" i="11"/>
  <c r="F14" i="11"/>
  <c r="F24" i="11"/>
  <c r="F32" i="11"/>
  <c r="F23" i="11"/>
  <c r="F31" i="11"/>
  <c r="J3" i="10"/>
  <c r="K3" i="10" s="1"/>
  <c r="J11" i="10"/>
  <c r="K11" i="10" s="1"/>
  <c r="J34" i="10"/>
  <c r="K34" i="10" s="1"/>
  <c r="J4" i="10"/>
  <c r="K4" i="10" s="1"/>
  <c r="J35" i="10"/>
  <c r="K35" i="10" s="1"/>
  <c r="J30" i="10"/>
  <c r="K30" i="10" s="1"/>
  <c r="J12" i="10"/>
  <c r="K12" i="10" s="1"/>
  <c r="J8" i="10"/>
  <c r="K8" i="10" s="1"/>
  <c r="J24" i="10"/>
  <c r="K24" i="10" s="1"/>
  <c r="J6" i="10"/>
  <c r="K6" i="10" s="1"/>
  <c r="J22" i="10"/>
  <c r="K22" i="10" s="1"/>
  <c r="J26" i="10"/>
  <c r="K26" i="10" s="1"/>
  <c r="F35" i="10"/>
  <c r="F8" i="10"/>
  <c r="G9" i="10"/>
  <c r="J9" i="10" s="1"/>
  <c r="K9" i="10" s="1"/>
  <c r="F16" i="10"/>
  <c r="G17" i="10"/>
  <c r="J17" i="10" s="1"/>
  <c r="K17" i="10" s="1"/>
  <c r="F26" i="10"/>
  <c r="G27" i="10"/>
  <c r="J27" i="10" s="1"/>
  <c r="K27" i="10" s="1"/>
  <c r="F34" i="10"/>
  <c r="F6" i="10"/>
  <c r="F14" i="10"/>
  <c r="F24" i="10"/>
  <c r="F32" i="10"/>
  <c r="J9" i="9"/>
  <c r="K9" i="9" s="1"/>
  <c r="J26" i="9"/>
  <c r="K26" i="9" s="1"/>
  <c r="J17" i="9"/>
  <c r="K17" i="9" s="1"/>
  <c r="J23" i="9"/>
  <c r="K23" i="9" s="1"/>
  <c r="J8" i="9"/>
  <c r="K8" i="9" s="1"/>
  <c r="J34" i="9"/>
  <c r="K34" i="9" s="1"/>
  <c r="J13" i="9"/>
  <c r="K13" i="9" s="1"/>
  <c r="J16" i="9"/>
  <c r="K16" i="9" s="1"/>
  <c r="F17" i="9"/>
  <c r="F9" i="9"/>
  <c r="F35" i="9"/>
  <c r="F8" i="9"/>
  <c r="F16" i="9"/>
  <c r="F26" i="9"/>
  <c r="G27" i="9"/>
  <c r="J27" i="9" s="1"/>
  <c r="K27" i="9" s="1"/>
  <c r="F34" i="9"/>
  <c r="F6" i="9"/>
  <c r="F14" i="9"/>
  <c r="F24" i="9"/>
  <c r="F32" i="9"/>
  <c r="F5" i="9"/>
  <c r="F13" i="9"/>
  <c r="F23" i="9"/>
  <c r="F31" i="9"/>
  <c r="J27" i="8"/>
  <c r="K27" i="8" s="1"/>
  <c r="J30" i="8"/>
  <c r="K30" i="8" s="1"/>
  <c r="J28" i="8"/>
  <c r="K28" i="8" s="1"/>
  <c r="J34" i="8"/>
  <c r="K34" i="8" s="1"/>
  <c r="J4" i="8"/>
  <c r="K4" i="8" s="1"/>
  <c r="J16" i="8"/>
  <c r="K16" i="8" s="1"/>
  <c r="J19" i="8"/>
  <c r="K19" i="8" s="1"/>
  <c r="J10" i="8"/>
  <c r="K10" i="8" s="1"/>
  <c r="J22" i="8"/>
  <c r="K22" i="8" s="1"/>
  <c r="J12" i="8"/>
  <c r="K12" i="8" s="1"/>
  <c r="J20" i="8"/>
  <c r="K20" i="8" s="1"/>
  <c r="J2" i="8"/>
  <c r="K2" i="8" s="1"/>
  <c r="J15" i="8"/>
  <c r="K15" i="8" s="1"/>
  <c r="J18" i="8"/>
  <c r="K18" i="8" s="1"/>
  <c r="J8" i="8"/>
  <c r="K8" i="8" s="1"/>
  <c r="J21" i="8"/>
  <c r="K21" i="8" s="1"/>
  <c r="J24" i="8"/>
  <c r="K24" i="8" s="1"/>
  <c r="J33" i="8"/>
  <c r="K33" i="8" s="1"/>
  <c r="J7" i="8"/>
  <c r="K7" i="8" s="1"/>
  <c r="J26" i="8"/>
  <c r="K26" i="8" s="1"/>
  <c r="J29" i="8"/>
  <c r="K29" i="8" s="1"/>
  <c r="J32" i="8"/>
  <c r="K32" i="8" s="1"/>
  <c r="J35" i="8"/>
  <c r="K35" i="8" s="1"/>
  <c r="F2" i="8"/>
  <c r="F10" i="8"/>
  <c r="F18" i="8"/>
  <c r="F19" i="8"/>
  <c r="F20" i="8"/>
  <c r="F28" i="8"/>
  <c r="F35" i="8"/>
  <c r="F7" i="8"/>
  <c r="F15" i="8"/>
  <c r="F25" i="8"/>
  <c r="F24" i="8"/>
  <c r="F32" i="8"/>
  <c r="F23" i="8"/>
  <c r="F31" i="8"/>
  <c r="J34" i="7"/>
  <c r="K34" i="7" s="1"/>
  <c r="J23" i="7"/>
  <c r="K23" i="7" s="1"/>
  <c r="J30" i="7"/>
  <c r="K30" i="7" s="1"/>
  <c r="J32" i="7"/>
  <c r="K32" i="7" s="1"/>
  <c r="J6" i="7"/>
  <c r="K6" i="7" s="1"/>
  <c r="J24" i="7"/>
  <c r="K24" i="7" s="1"/>
  <c r="J31" i="7"/>
  <c r="K31" i="7" s="1"/>
  <c r="J35" i="7"/>
  <c r="K35" i="7" s="1"/>
  <c r="F19" i="7"/>
  <c r="G2" i="7"/>
  <c r="J2" i="7" s="1"/>
  <c r="K2" i="7" s="1"/>
  <c r="F9" i="7"/>
  <c r="G10" i="7"/>
  <c r="J10" i="7" s="1"/>
  <c r="K10" i="7" s="1"/>
  <c r="F17" i="7"/>
  <c r="G18" i="7"/>
  <c r="J18" i="7" s="1"/>
  <c r="K18" i="7" s="1"/>
  <c r="G20" i="7"/>
  <c r="J20" i="7" s="1"/>
  <c r="K20" i="7" s="1"/>
  <c r="F27" i="7"/>
  <c r="G28" i="7"/>
  <c r="J28" i="7" s="1"/>
  <c r="K28" i="7" s="1"/>
  <c r="F35" i="7"/>
  <c r="F5" i="7"/>
  <c r="F13" i="7"/>
  <c r="F23" i="7"/>
  <c r="F31" i="7"/>
  <c r="J34" i="6"/>
  <c r="K34" i="6" s="1"/>
  <c r="J4" i="6"/>
  <c r="K4" i="6" s="1"/>
  <c r="J13" i="6"/>
  <c r="K13" i="6" s="1"/>
  <c r="J17" i="6"/>
  <c r="K17" i="6" s="1"/>
  <c r="J9" i="6"/>
  <c r="K9" i="6" s="1"/>
  <c r="J5" i="6"/>
  <c r="K5" i="6" s="1"/>
  <c r="J12" i="6"/>
  <c r="K12" i="6" s="1"/>
  <c r="J10" i="6"/>
  <c r="K10" i="6" s="1"/>
  <c r="J33" i="6"/>
  <c r="K33" i="6" s="1"/>
  <c r="J2" i="6"/>
  <c r="K2" i="6" s="1"/>
  <c r="J18" i="6"/>
  <c r="K18" i="6" s="1"/>
  <c r="J25" i="6"/>
  <c r="K25" i="6" s="1"/>
  <c r="F2" i="6"/>
  <c r="F10" i="6"/>
  <c r="F18" i="6"/>
  <c r="F19" i="6"/>
  <c r="F20" i="6"/>
  <c r="F28" i="6"/>
  <c r="F7" i="6"/>
  <c r="F15" i="6"/>
  <c r="F25" i="6"/>
  <c r="F33" i="6"/>
  <c r="J5" i="5"/>
  <c r="K5" i="5" s="1"/>
  <c r="J17" i="5"/>
  <c r="K17" i="5" s="1"/>
  <c r="J25" i="5"/>
  <c r="K25" i="5" s="1"/>
  <c r="J33" i="5"/>
  <c r="K33" i="5" s="1"/>
  <c r="J19" i="5"/>
  <c r="K19" i="5" s="1"/>
  <c r="J7" i="5"/>
  <c r="K7" i="5" s="1"/>
  <c r="J20" i="5"/>
  <c r="K20" i="5" s="1"/>
  <c r="J34" i="5"/>
  <c r="K34" i="5" s="1"/>
  <c r="J15" i="5"/>
  <c r="K15" i="5" s="1"/>
  <c r="J27" i="5"/>
  <c r="K27" i="5" s="1"/>
  <c r="J9" i="5"/>
  <c r="K9" i="5" s="1"/>
  <c r="F19" i="5"/>
  <c r="G2" i="5"/>
  <c r="J2" i="5" s="1"/>
  <c r="K2" i="5" s="1"/>
  <c r="F9" i="5"/>
  <c r="G10" i="5"/>
  <c r="J10" i="5" s="1"/>
  <c r="K10" i="5" s="1"/>
  <c r="F17" i="5"/>
  <c r="G18" i="5"/>
  <c r="J18" i="5" s="1"/>
  <c r="K18" i="5" s="1"/>
  <c r="G20" i="5"/>
  <c r="F27" i="5"/>
  <c r="G28" i="5"/>
  <c r="J28" i="5" s="1"/>
  <c r="K28" i="5" s="1"/>
  <c r="F35" i="5"/>
  <c r="F7" i="5"/>
  <c r="F15" i="5"/>
  <c r="F25" i="5"/>
  <c r="F33" i="5"/>
  <c r="F32" i="5"/>
  <c r="J9" i="4"/>
  <c r="K9" i="4" s="1"/>
  <c r="J4" i="4"/>
  <c r="K4" i="4" s="1"/>
  <c r="J16" i="4"/>
  <c r="K16" i="4" s="1"/>
  <c r="J25" i="4"/>
  <c r="K25" i="4" s="1"/>
  <c r="J35" i="4"/>
  <c r="K35" i="4" s="1"/>
  <c r="J12" i="4"/>
  <c r="K12" i="4" s="1"/>
  <c r="J24" i="4"/>
  <c r="K24" i="4" s="1"/>
  <c r="J19" i="4"/>
  <c r="K19" i="4" s="1"/>
  <c r="J18" i="4"/>
  <c r="K18" i="4" s="1"/>
  <c r="J28" i="4"/>
  <c r="K28" i="4" s="1"/>
  <c r="J17" i="4"/>
  <c r="K17" i="4" s="1"/>
  <c r="F9" i="4"/>
  <c r="F17" i="4"/>
  <c r="F27" i="4"/>
  <c r="F35" i="4"/>
  <c r="F6" i="4"/>
  <c r="F14" i="4"/>
  <c r="F24" i="4"/>
  <c r="F32" i="4"/>
  <c r="J5" i="3"/>
  <c r="K5" i="3" s="1"/>
  <c r="J26" i="3"/>
  <c r="K26" i="3" s="1"/>
  <c r="J34" i="3"/>
  <c r="K34" i="3" s="1"/>
  <c r="J9" i="3"/>
  <c r="K9" i="3" s="1"/>
  <c r="J17" i="3"/>
  <c r="K17" i="3" s="1"/>
  <c r="J25" i="3"/>
  <c r="K25" i="3" s="1"/>
  <c r="J33" i="3"/>
  <c r="K33" i="3" s="1"/>
  <c r="J30" i="3"/>
  <c r="K30" i="3" s="1"/>
  <c r="J28" i="3"/>
  <c r="K28" i="3" s="1"/>
  <c r="J10" i="3"/>
  <c r="K10" i="3" s="1"/>
  <c r="J18" i="3"/>
  <c r="K18" i="3" s="1"/>
  <c r="J2" i="3"/>
  <c r="K2" i="3" s="1"/>
  <c r="J23" i="3"/>
  <c r="K23" i="3" s="1"/>
  <c r="J31" i="3"/>
  <c r="K31" i="3" s="1"/>
  <c r="J13" i="3"/>
  <c r="K13" i="3" s="1"/>
  <c r="J7" i="3"/>
  <c r="K7" i="3" s="1"/>
  <c r="J15" i="3"/>
  <c r="K15" i="3" s="1"/>
  <c r="F2" i="3"/>
  <c r="F10" i="3"/>
  <c r="F18" i="3"/>
  <c r="F19" i="3"/>
  <c r="F20" i="3"/>
  <c r="F28" i="3"/>
  <c r="F7" i="3"/>
  <c r="F15" i="3"/>
  <c r="F25" i="3"/>
  <c r="F33" i="3"/>
  <c r="F6" i="3"/>
  <c r="F14" i="3"/>
  <c r="F24" i="3"/>
  <c r="F32" i="3"/>
  <c r="F5" i="3"/>
  <c r="F31" i="3"/>
  <c r="J31" i="2"/>
  <c r="K31" i="2" s="1"/>
  <c r="J32" i="2"/>
  <c r="K32" i="2" s="1"/>
  <c r="J24" i="2"/>
  <c r="K24" i="2" s="1"/>
  <c r="J21" i="2"/>
  <c r="K21" i="2" s="1"/>
  <c r="J26" i="2"/>
  <c r="K26" i="2" s="1"/>
  <c r="J12" i="2"/>
  <c r="K12" i="2" s="1"/>
  <c r="J17" i="2"/>
  <c r="K17" i="2" s="1"/>
  <c r="J3" i="2"/>
  <c r="K3" i="2" s="1"/>
  <c r="J8" i="2"/>
  <c r="K8" i="2" s="1"/>
  <c r="J29" i="2"/>
  <c r="K29" i="2" s="1"/>
  <c r="J34" i="2"/>
  <c r="K34" i="2" s="1"/>
  <c r="J22" i="2"/>
  <c r="K22" i="2" s="1"/>
  <c r="J27" i="2"/>
  <c r="K27" i="2" s="1"/>
  <c r="J11" i="2"/>
  <c r="K11" i="2" s="1"/>
  <c r="J16" i="2"/>
  <c r="K16" i="2" s="1"/>
  <c r="J23" i="2"/>
  <c r="K23" i="2" s="1"/>
  <c r="J35" i="2"/>
  <c r="K35" i="2" s="1"/>
  <c r="F3" i="2"/>
  <c r="F11" i="2"/>
  <c r="F21" i="2"/>
  <c r="F29" i="2"/>
  <c r="F8" i="2"/>
  <c r="F16" i="2"/>
  <c r="F26" i="2"/>
  <c r="F34" i="2"/>
  <c r="F5" i="2"/>
  <c r="F13" i="2"/>
  <c r="F23" i="2"/>
  <c r="F31" i="2"/>
  <c r="J18" i="1"/>
  <c r="K18" i="1" s="1"/>
  <c r="J19" i="1"/>
  <c r="K19" i="1" s="1"/>
  <c r="J28" i="1"/>
  <c r="K28" i="1" s="1"/>
  <c r="J16" i="1"/>
  <c r="K16" i="1" s="1"/>
  <c r="J34" i="1"/>
  <c r="K34" i="1" s="1"/>
  <c r="J26" i="1"/>
  <c r="K26" i="1" s="1"/>
  <c r="J20" i="1"/>
  <c r="K20" i="1" s="1"/>
  <c r="F2" i="1"/>
  <c r="J9" i="1"/>
  <c r="K9" i="1" s="1"/>
  <c r="J14" i="1"/>
  <c r="K14" i="1" s="1"/>
  <c r="F18" i="1"/>
  <c r="F19" i="1"/>
  <c r="F20" i="1"/>
  <c r="J27" i="1"/>
  <c r="K27" i="1" s="1"/>
  <c r="J32" i="1"/>
  <c r="K32" i="1" s="1"/>
  <c r="F13" i="1"/>
  <c r="J25" i="1"/>
  <c r="K25" i="1" s="1"/>
  <c r="F31" i="1"/>
  <c r="F4" i="1"/>
  <c r="F6" i="1"/>
  <c r="J11" i="1"/>
  <c r="K11" i="1" s="1"/>
  <c r="F15" i="1"/>
  <c r="F22" i="1"/>
  <c r="F24" i="1"/>
  <c r="J29" i="1"/>
  <c r="K29" i="1" s="1"/>
  <c r="F8" i="1"/>
  <c r="F26" i="1"/>
  <c r="J6" i="1"/>
  <c r="K6" i="1" s="1"/>
  <c r="J17" i="1"/>
  <c r="K17" i="1" s="1"/>
  <c r="J24" i="1"/>
  <c r="K24" i="1" s="1"/>
  <c r="F28" i="1"/>
  <c r="J35" i="1"/>
  <c r="K35" i="1" s="1"/>
  <c r="F5" i="1"/>
  <c r="F23" i="1"/>
  <c r="J3" i="1"/>
  <c r="K3" i="1" s="1"/>
  <c r="F12" i="1"/>
  <c r="J21" i="1"/>
  <c r="K21" i="1" s="1"/>
  <c r="F30" i="1"/>
  <c r="J12" i="1"/>
  <c r="K12" i="1" s="1"/>
  <c r="J30" i="1"/>
  <c r="K30" i="1" s="1"/>
  <c r="J4" i="1"/>
  <c r="K4" i="1" s="1"/>
  <c r="J22" i="1"/>
  <c r="K22" i="1" s="1"/>
  <c r="F3" i="1"/>
  <c r="F11" i="1"/>
  <c r="F21" i="1"/>
  <c r="F29" i="1"/>
  <c r="F9" i="1"/>
  <c r="F17" i="1"/>
  <c r="F27" i="1"/>
  <c r="F35" i="1"/>
</calcChain>
</file>

<file path=xl/sharedStrings.xml><?xml version="1.0" encoding="utf-8"?>
<sst xmlns="http://schemas.openxmlformats.org/spreadsheetml/2006/main" count="240" uniqueCount="60">
  <si>
    <t>T©</t>
  </si>
  <si>
    <t>Wt loss %</t>
  </si>
  <si>
    <t>W (mg)</t>
  </si>
  <si>
    <t>DTA</t>
  </si>
  <si>
    <t>T(K)</t>
  </si>
  <si>
    <t>1/T</t>
  </si>
  <si>
    <t>T2</t>
  </si>
  <si>
    <t>α</t>
  </si>
  <si>
    <t>α²</t>
  </si>
  <si>
    <t>α²/T²</t>
  </si>
  <si>
    <t>ln[α²/T²]</t>
  </si>
  <si>
    <t>m</t>
  </si>
  <si>
    <t>c</t>
  </si>
  <si>
    <t>R2</t>
  </si>
  <si>
    <t>Ea</t>
  </si>
  <si>
    <t>(1-α)ln(1-α)+α</t>
  </si>
  <si>
    <t>((1-α)ln(1-α)+α)/T²</t>
  </si>
  <si>
    <t>ln(((1-α)ln(1-α)+α)/T²)</t>
  </si>
  <si>
    <t>0.5*(((1-α)^-2)-1)</t>
  </si>
  <si>
    <t>(0.5*(((1-α)^-2)-1))/T²</t>
  </si>
  <si>
    <t>ln((0.5*(((1-α)^-2)-1))/T²)</t>
  </si>
  <si>
    <t>2*(((1-α)^-0.5)-1)</t>
  </si>
  <si>
    <t>(2*(((1-α)^-0.5)-1))/T²</t>
  </si>
  <si>
    <t>ln((2*(((1-α)^-0.5)-1))/T²)</t>
  </si>
  <si>
    <t>minusln(1-α)</t>
  </si>
  <si>
    <t>minusln(1-α)/T²</t>
  </si>
  <si>
    <t>ln[minusln(1-α)/T²]</t>
  </si>
  <si>
    <t>1-(1-α)½</t>
  </si>
  <si>
    <t>(1-(1-α)½)/T²</t>
  </si>
  <si>
    <t>ln[(1-(1-α)½)/T²]</t>
  </si>
  <si>
    <t>1-(1-α)⅓</t>
  </si>
  <si>
    <t>(1-(1-α)⅓)/T²</t>
  </si>
  <si>
    <t>ln[(1-(1-α)⅓)/T²]</t>
  </si>
  <si>
    <t>(-ln(1-α))⅔</t>
  </si>
  <si>
    <t>(-ln(1-α))⅔/T²</t>
  </si>
  <si>
    <t>ln[(-ln(1-α))⅔/T²]</t>
  </si>
  <si>
    <t>(-ln(1-α))½</t>
  </si>
  <si>
    <t>(-ln(1-α))½/T²</t>
  </si>
  <si>
    <t>ln[(-ln(1-α))½/T²]</t>
  </si>
  <si>
    <t>(-ln(1-α))⅓</t>
  </si>
  <si>
    <t>(-ln(1-α))⅓/T²</t>
  </si>
  <si>
    <t>ln[(-ln(1-α))⅓/T²]</t>
  </si>
  <si>
    <t>(-ln(1-α))¼</t>
  </si>
  <si>
    <t>(-ln(1-α))¼/T²</t>
  </si>
  <si>
    <t>ln[(-ln(1-α))¼/T²]</t>
  </si>
  <si>
    <t>α¼</t>
  </si>
  <si>
    <t>α¼/T²</t>
  </si>
  <si>
    <t>ln[α¼/T²]</t>
  </si>
  <si>
    <t>α⅓</t>
  </si>
  <si>
    <t>α⅓/T²</t>
  </si>
  <si>
    <t>ln[α⅓/T²]</t>
  </si>
  <si>
    <t>α½</t>
  </si>
  <si>
    <t>α½/T²</t>
  </si>
  <si>
    <t>ln[α½/T²]</t>
  </si>
  <si>
    <t>(1-(1-α)⅓)²</t>
  </si>
  <si>
    <t>(1-(1-α)⅓)²/T²</t>
  </si>
  <si>
    <t>ln[(1-(1-α)⅓)²/T²]</t>
  </si>
  <si>
    <t>(1-(⅔α)-(1-α)⅔)</t>
  </si>
  <si>
    <t>(1-(⅔α)-(1-α)⅔)/T²</t>
  </si>
  <si>
    <t>ln[(1-(⅔α)-(1-α)⅔)/T²]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</si>
</sst>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5238483120643"/>
                  <c:y val="-0.107729083665338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'D4'!$F$11:$F$16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'D4'!$K$11:$K$16</c:f>
              <c:numCache>
                <c:formatCode>General</c:formatCode>
                <c:ptCount val="6"/>
                <c:pt idx="0">
                  <c:v>-18.857562188336932</c:v>
                </c:pt>
                <c:pt idx="1">
                  <c:v>-18.277430690941738</c:v>
                </c:pt>
                <c:pt idx="2">
                  <c:v>-16.268244869399503</c:v>
                </c:pt>
                <c:pt idx="3">
                  <c:v>-15.658987647239037</c:v>
                </c:pt>
                <c:pt idx="4">
                  <c:v>-15.484626716566934</c:v>
                </c:pt>
                <c:pt idx="5">
                  <c:v>-15.382299036518624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F0-4298-B2C8-BC05A2B5DB0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'D4'!$F$17:$F$23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'D4'!$K$17:$K$23</c:f>
              <c:numCache>
                <c:formatCode>General</c:formatCode>
                <c:ptCount val="7"/>
                <c:pt idx="0">
                  <c:v>-15.280490059561911</c:v>
                </c:pt>
                <c:pt idx="1">
                  <c:v>-15.180972972740529</c:v>
                </c:pt>
                <c:pt idx="2">
                  <c:v>-15.070097798489817</c:v>
                </c:pt>
                <c:pt idx="3">
                  <c:v>-14.949322598682793</c:v>
                </c:pt>
                <c:pt idx="4">
                  <c:v>-14.833826859208624</c:v>
                </c:pt>
                <c:pt idx="5">
                  <c:v>-14.737452912729779</c:v>
                </c:pt>
                <c:pt idx="6">
                  <c:v>-14.787766074773367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F0-4298-B2C8-BC05A2B5D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25021872265966"/>
                  <c:y val="-0.32434085181583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'F3'!$F$11:$F$16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'F3'!$K$11:$K$16</c:f>
              <c:numCache>
                <c:formatCode>General</c:formatCode>
                <c:ptCount val="6"/>
                <c:pt idx="0">
                  <c:v>-15.600200810908845</c:v>
                </c:pt>
                <c:pt idx="1">
                  <c:v>-15.371226319836017</c:v>
                </c:pt>
                <c:pt idx="2">
                  <c:v>-14.394378671474456</c:v>
                </c:pt>
                <c:pt idx="3">
                  <c:v>-14.118894981908312</c:v>
                </c:pt>
                <c:pt idx="4">
                  <c:v>-14.072553574912936</c:v>
                </c:pt>
                <c:pt idx="5">
                  <c:v>-14.057670690801736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C1-4D3D-AFD8-84B85165C01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'F3'!$F$17:$F$23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'F3'!$K$17:$K$23</c:f>
              <c:numCache>
                <c:formatCode>General</c:formatCode>
                <c:ptCount val="7"/>
                <c:pt idx="0">
                  <c:v>-14.036128400597255</c:v>
                </c:pt>
                <c:pt idx="1">
                  <c:v>-14.010432531348929</c:v>
                </c:pt>
                <c:pt idx="2">
                  <c:v>-13.970467066769533</c:v>
                </c:pt>
                <c:pt idx="3">
                  <c:v>-13.913699128957775</c:v>
                </c:pt>
                <c:pt idx="4">
                  <c:v>-13.842120144554343</c:v>
                </c:pt>
                <c:pt idx="5">
                  <c:v>-13.752346172849608</c:v>
                </c:pt>
                <c:pt idx="6">
                  <c:v>-13.797481537441424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C1-4D3D-AFD8-84B85165C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'F2'!$F$11:$F$16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'F2'!$K$11:$K$16</c:f>
              <c:numCache>
                <c:formatCode>General</c:formatCode>
                <c:ptCount val="6"/>
                <c:pt idx="0">
                  <c:v>-15.203749211612564</c:v>
                </c:pt>
                <c:pt idx="1">
                  <c:v>-14.979233345124866</c:v>
                </c:pt>
                <c:pt idx="2">
                  <c:v>-14.033770817216714</c:v>
                </c:pt>
                <c:pt idx="3">
                  <c:v>-13.782853728284877</c:v>
                </c:pt>
                <c:pt idx="4">
                  <c:v>-13.750661011545152</c:v>
                </c:pt>
                <c:pt idx="5">
                  <c:v>-13.74802323916855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67-4CBB-B515-79FD29FFDC4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'F2'!$F$17:$F$23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'F2'!$K$17:$K$23</c:f>
              <c:numCache>
                <c:formatCode>General</c:formatCode>
                <c:ptCount val="7"/>
                <c:pt idx="0">
                  <c:v>-13.740474993540481</c:v>
                </c:pt>
                <c:pt idx="1">
                  <c:v>-13.731211813579872</c:v>
                </c:pt>
                <c:pt idx="2">
                  <c:v>-13.712531083420135</c:v>
                </c:pt>
                <c:pt idx="3">
                  <c:v>-13.684895444952829</c:v>
                </c:pt>
                <c:pt idx="4">
                  <c:v>-13.652557444041562</c:v>
                </c:pt>
                <c:pt idx="5">
                  <c:v>-13.620529384738644</c:v>
                </c:pt>
                <c:pt idx="6">
                  <c:v>-13.678465922471602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67-4CBB-B515-79FD29FFD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'F1'!$F$11:$F$16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'F1'!$K$11:$K$16</c:f>
              <c:numCache>
                <c:formatCode>General</c:formatCode>
                <c:ptCount val="6"/>
                <c:pt idx="0">
                  <c:v>-14.480518497010685</c:v>
                </c:pt>
                <c:pt idx="1">
                  <c:v>-14.242541370827913</c:v>
                </c:pt>
                <c:pt idx="2">
                  <c:v>-13.201059384846793</c:v>
                </c:pt>
                <c:pt idx="3">
                  <c:v>-12.873262863550156</c:v>
                </c:pt>
                <c:pt idx="4">
                  <c:v>-12.796012563027693</c:v>
                </c:pt>
                <c:pt idx="5">
                  <c:v>-12.753871124740545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E3-4689-959C-19AF858C58A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'F1'!$F$17:$F$23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'F1'!$K$17:$K$23</c:f>
              <c:numCache>
                <c:formatCode>General</c:formatCode>
                <c:ptCount val="7"/>
                <c:pt idx="0">
                  <c:v>-12.700550279241668</c:v>
                </c:pt>
                <c:pt idx="1">
                  <c:v>-12.636603863568102</c:v>
                </c:pt>
                <c:pt idx="2">
                  <c:v>-12.545410765557421</c:v>
                </c:pt>
                <c:pt idx="3">
                  <c:v>-12.414916109072493</c:v>
                </c:pt>
                <c:pt idx="4">
                  <c:v>-12.235662100903719</c:v>
                </c:pt>
                <c:pt idx="5">
                  <c:v>-11.961369940713512</c:v>
                </c:pt>
                <c:pt idx="6">
                  <c:v>-11.959335880640381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E3-4689-959C-19AF858C5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'R4'!$F$11:$F$16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'R4'!$K$11:$K$16</c:f>
              <c:numCache>
                <c:formatCode>General</c:formatCode>
                <c:ptCount val="6"/>
                <c:pt idx="0">
                  <c:v>-14.450130235752415</c:v>
                </c:pt>
                <c:pt idx="1">
                  <c:v>-14.198355225079142</c:v>
                </c:pt>
                <c:pt idx="2">
                  <c:v>-13.054686428603411</c:v>
                </c:pt>
                <c:pt idx="3">
                  <c:v>-12.639994048031928</c:v>
                </c:pt>
                <c:pt idx="4">
                  <c:v>-12.509551736310847</c:v>
                </c:pt>
                <c:pt idx="5">
                  <c:v>-12.419317560555344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89-4CDB-B71B-A15E8E0661F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'R4'!$F$17:$F$23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'R4'!$K$17:$K$23</c:f>
              <c:numCache>
                <c:formatCode>General</c:formatCode>
                <c:ptCount val="7"/>
                <c:pt idx="0">
                  <c:v>-12.308487489793231</c:v>
                </c:pt>
                <c:pt idx="1">
                  <c:v>-12.173193598912544</c:v>
                </c:pt>
                <c:pt idx="2">
                  <c:v>-11.982660066024637</c:v>
                </c:pt>
                <c:pt idx="3">
                  <c:v>-11.701159540992009</c:v>
                </c:pt>
                <c:pt idx="4">
                  <c:v>-11.282959470637163</c:v>
                </c:pt>
                <c:pt idx="5">
                  <c:v>-10.541739614595814</c:v>
                </c:pt>
                <c:pt idx="6">
                  <c:v>-10.407298615016783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89-4CDB-B71B-A15E8E066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'R3'!$F$11:$F$16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'R3'!$K$11:$K$16</c:f>
              <c:numCache>
                <c:formatCode>General</c:formatCode>
                <c:ptCount val="6"/>
                <c:pt idx="0">
                  <c:v>-14.357138201953159</c:v>
                </c:pt>
                <c:pt idx="1">
                  <c:v>-14.061953602155125</c:v>
                </c:pt>
                <c:pt idx="2">
                  <c:v>-12.575260397385579</c:v>
                </c:pt>
                <c:pt idx="3">
                  <c:v>-11.842469899989082</c:v>
                </c:pt>
                <c:pt idx="4">
                  <c:v>-11.507366478047304</c:v>
                </c:pt>
                <c:pt idx="5">
                  <c:v>-11.226639504693708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C-4347-84BC-70FB86BDBE9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'R3'!$F$17:$F$23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'R3'!$K$17:$K$23</c:f>
              <c:numCache>
                <c:formatCode>General</c:formatCode>
                <c:ptCount val="7"/>
                <c:pt idx="0">
                  <c:v>-10.882273804638471</c:v>
                </c:pt>
                <c:pt idx="1">
                  <c:v>-10.45019023195065</c:v>
                </c:pt>
                <c:pt idx="2">
                  <c:v>-9.8368151653205107</c:v>
                </c:pt>
                <c:pt idx="3">
                  <c:v>-8.8996987291143199</c:v>
                </c:pt>
                <c:pt idx="4">
                  <c:v>-7.4340567648557281</c:v>
                </c:pt>
                <c:pt idx="5">
                  <c:v>-4.6746341959528683</c:v>
                </c:pt>
                <c:pt idx="6">
                  <c:v>-3.9806046756281703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6C-4347-84BC-70FB86BDB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'R2'!$F$11:$F$16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'R2'!$K$11:$K$16</c:f>
              <c:numCache>
                <c:formatCode>General</c:formatCode>
                <c:ptCount val="6"/>
                <c:pt idx="0">
                  <c:v>-17.366317290941751</c:v>
                </c:pt>
                <c:pt idx="1">
                  <c:v>-16.792134826557572</c:v>
                </c:pt>
                <c:pt idx="2">
                  <c:v>-14.824985840862325</c:v>
                </c:pt>
                <c:pt idx="3">
                  <c:v>-14.248715892506198</c:v>
                </c:pt>
                <c:pt idx="4">
                  <c:v>-14.093324699475877</c:v>
                </c:pt>
                <c:pt idx="5">
                  <c:v>-14.007366043863628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B8-4501-9078-4221943440F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'R2'!$F$17:$F$23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'R2'!$K$17:$K$23</c:f>
              <c:numCache>
                <c:formatCode>General</c:formatCode>
                <c:ptCount val="7"/>
                <c:pt idx="0">
                  <c:v>-13.924176427115306</c:v>
                </c:pt>
                <c:pt idx="1">
                  <c:v>-13.84635172724129</c:v>
                </c:pt>
                <c:pt idx="2">
                  <c:v>-13.763183229914421</c:v>
                </c:pt>
                <c:pt idx="3">
                  <c:v>-13.679299335599739</c:v>
                </c:pt>
                <c:pt idx="4">
                  <c:v>-13.610688687098769</c:v>
                </c:pt>
                <c:pt idx="5">
                  <c:v>-13.574100504351655</c:v>
                </c:pt>
                <c:pt idx="6">
                  <c:v>-13.635636091638924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B8-4501-9078-422194344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5445440009653966E-2"/>
                  <c:y val="-0.197005991780907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'R1'!$F$11:$F$16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'R1'!$K$11:$K$16</c:f>
              <c:numCache>
                <c:formatCode>General</c:formatCode>
                <c:ptCount val="6"/>
                <c:pt idx="0">
                  <c:v>-16.712674325622949</c:v>
                </c:pt>
                <c:pt idx="1">
                  <c:v>-16.155771808621097</c:v>
                </c:pt>
                <c:pt idx="2">
                  <c:v>-14.304590193962071</c:v>
                </c:pt>
                <c:pt idx="3">
                  <c:v>-13.811722408098262</c:v>
                </c:pt>
                <c:pt idx="4">
                  <c:v>-13.701234323532981</c:v>
                </c:pt>
                <c:pt idx="5">
                  <c:v>-13.652215007046657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6C-4B52-8C48-683FA669FA9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'R1'!$F$17:$F$23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'R1'!$K$17:$K$23</c:f>
              <c:numCache>
                <c:formatCode>General</c:formatCode>
                <c:ptCount val="7"/>
                <c:pt idx="0">
                  <c:v>-13.608996271453613</c:v>
                </c:pt>
                <c:pt idx="1">
                  <c:v>-13.574976777001485</c:v>
                </c:pt>
                <c:pt idx="2">
                  <c:v>-13.543404729804221</c:v>
                </c:pt>
                <c:pt idx="3">
                  <c:v>-13.520566137910789</c:v>
                </c:pt>
                <c:pt idx="4">
                  <c:v>-13.51670672040035</c:v>
                </c:pt>
                <c:pt idx="5">
                  <c:v>-13.540996755470465</c:v>
                </c:pt>
                <c:pt idx="6">
                  <c:v>-13.611067091214677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6C-4B52-8C48-683FA669F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6686577970858"/>
                  <c:y val="0.254751701854001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'D3'!$F$11:$F$16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'D3'!$K$11:$K$16</c:f>
              <c:numCache>
                <c:formatCode>General</c:formatCode>
                <c:ptCount val="6"/>
                <c:pt idx="0">
                  <c:v>-18.832314160279349</c:v>
                </c:pt>
                <c:pt idx="1">
                  <c:v>-18.240244742351972</c:v>
                </c:pt>
                <c:pt idx="2">
                  <c:v>-16.146533822070566</c:v>
                </c:pt>
                <c:pt idx="3">
                  <c:v>-15.47052670967231</c:v>
                </c:pt>
                <c:pt idx="4">
                  <c:v>-15.257496570966996</c:v>
                </c:pt>
                <c:pt idx="5">
                  <c:v>-15.121574218454128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56-4A84-AA76-D983695A5DA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'D3'!$F$17:$F$23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'D3'!$K$17:$K$23</c:f>
              <c:numCache>
                <c:formatCode>General</c:formatCode>
                <c:ptCount val="7"/>
                <c:pt idx="0">
                  <c:v>-14.981232794238714</c:v>
                </c:pt>
                <c:pt idx="1">
                  <c:v>-14.836288895253089</c:v>
                </c:pt>
                <c:pt idx="2">
                  <c:v>-14.666310603346387</c:v>
                </c:pt>
                <c:pt idx="3">
                  <c:v>-14.464236479287443</c:v>
                </c:pt>
                <c:pt idx="4">
                  <c:v>-14.238752072273341</c:v>
                </c:pt>
                <c:pt idx="5">
                  <c:v>-13.980706706780587</c:v>
                </c:pt>
                <c:pt idx="6">
                  <c:v>-13.995458302021886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D56-4A84-AA76-D983695A5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6686577970858"/>
                  <c:y val="0.254751701854001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'P2'!$K$11:$K$16</c:f>
              <c:numCache>
                <c:formatCode>General</c:formatCode>
                <c:ptCount val="6"/>
                <c:pt idx="0">
                  <c:v>-13.454234177559494</c:v>
                </c:pt>
                <c:pt idx="1">
                  <c:v>-13.415598875145321</c:v>
                </c:pt>
                <c:pt idx="2">
                  <c:v>-13.057815189149277</c:v>
                </c:pt>
                <c:pt idx="3">
                  <c:v>-13.0283780426328</c:v>
                </c:pt>
                <c:pt idx="4">
                  <c:v>-13.091016515027402</c:v>
                </c:pt>
                <c:pt idx="5">
                  <c:v>-13.158379124123673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38-4B2B-8DC0-33639613F1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'P2'!$F$17:$F$23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'P2'!$K$17:$K$23</c:f>
              <c:numCache>
                <c:formatCode>General</c:formatCode>
                <c:ptCount val="7"/>
                <c:pt idx="0">
                  <c:v>-13.220517073080249</c:v>
                </c:pt>
                <c:pt idx="1">
                  <c:v>-13.282176319833948</c:v>
                </c:pt>
                <c:pt idx="2">
                  <c:v>-13.341818830095566</c:v>
                </c:pt>
                <c:pt idx="3">
                  <c:v>-13.402512868448778</c:v>
                </c:pt>
                <c:pt idx="4">
                  <c:v>-13.463292842726597</c:v>
                </c:pt>
                <c:pt idx="5">
                  <c:v>-13.528238418056588</c:v>
                </c:pt>
                <c:pt idx="6">
                  <c:v>-13.602395352449392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538-4B2B-8DC0-33639613F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6686577970858"/>
                  <c:y val="0.254751701854001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'P3'!$K$11:$K$16</c:f>
              <c:numCache>
                <c:formatCode>General</c:formatCode>
                <c:ptCount val="6"/>
                <c:pt idx="0">
                  <c:v>-13.09146117440843</c:v>
                </c:pt>
                <c:pt idx="1">
                  <c:v>-13.110526288551686</c:v>
                </c:pt>
                <c:pt idx="2">
                  <c:v>-12.919007571946787</c:v>
                </c:pt>
                <c:pt idx="3">
                  <c:v>-12.941165703277646</c:v>
                </c:pt>
                <c:pt idx="4">
                  <c:v>-13.023078932347115</c:v>
                </c:pt>
                <c:pt idx="5">
                  <c:v>-13.103398729158247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D2-451B-90FE-FCCD78AFD2D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'P3'!$F$17:$F$23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'P3'!$K$17:$K$23</c:f>
              <c:numCache>
                <c:formatCode>General</c:formatCode>
                <c:ptCount val="7"/>
                <c:pt idx="0">
                  <c:v>-13.177266388994681</c:v>
                </c:pt>
                <c:pt idx="1">
                  <c:v>-13.249577868935962</c:v>
                </c:pt>
                <c:pt idx="2">
                  <c:v>-13.319375599928001</c:v>
                </c:pt>
                <c:pt idx="3">
                  <c:v>-13.389369604448675</c:v>
                </c:pt>
                <c:pt idx="4">
                  <c:v>-13.45734609767892</c:v>
                </c:pt>
                <c:pt idx="5">
                  <c:v>-13.52681798982451</c:v>
                </c:pt>
                <c:pt idx="6">
                  <c:v>-13.601429898866856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D2-451B-90FE-FCCD78AFD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6686577970858"/>
                  <c:y val="0.254751701854001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'P4'!$K$11:$K$16</c:f>
              <c:numCache>
                <c:formatCode>General</c:formatCode>
                <c:ptCount val="6"/>
                <c:pt idx="0">
                  <c:v>-12.911160819548918</c:v>
                </c:pt>
                <c:pt idx="1">
                  <c:v>-12.958903386232693</c:v>
                </c:pt>
                <c:pt idx="2">
                  <c:v>-12.850019355013812</c:v>
                </c:pt>
                <c:pt idx="3">
                  <c:v>-12.897820648388556</c:v>
                </c:pt>
                <c:pt idx="4">
                  <c:v>-12.989313546943139</c:v>
                </c:pt>
                <c:pt idx="5">
                  <c:v>-13.076073143636508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43-4E9D-9D80-5F849634684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'P4'!$F$17:$F$23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'P4'!$K$17:$K$23</c:f>
              <c:numCache>
                <c:formatCode>General</c:formatCode>
                <c:ptCount val="7"/>
                <c:pt idx="0">
                  <c:v>-13.155770540018022</c:v>
                </c:pt>
                <c:pt idx="1">
                  <c:v>-13.233376243639359</c:v>
                </c:pt>
                <c:pt idx="2">
                  <c:v>-13.308221180144123</c:v>
                </c:pt>
                <c:pt idx="3">
                  <c:v>-13.382837323538443</c:v>
                </c:pt>
                <c:pt idx="4">
                  <c:v>-13.454390529780973</c:v>
                </c:pt>
                <c:pt idx="5">
                  <c:v>-13.526112028487608</c:v>
                </c:pt>
                <c:pt idx="6">
                  <c:v>-13.600950062655178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43-4E9D-9D80-5F8496346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86686577970858"/>
                  <c:y val="0.254751701854001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'A4'!$F$11:$F$16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'A4'!$K$11:$K$16</c:f>
              <c:numCache>
                <c:formatCode>General</c:formatCode>
                <c:ptCount val="6"/>
                <c:pt idx="0">
                  <c:v>-12.896195220406428</c:v>
                </c:pt>
                <c:pt idx="1">
                  <c:v>-12.937291265697025</c:v>
                </c:pt>
                <c:pt idx="2">
                  <c:v>-12.781932486870458</c:v>
                </c:pt>
                <c:pt idx="3">
                  <c:v>-12.793763156495775</c:v>
                </c:pt>
                <c:pt idx="4">
                  <c:v>-12.864711074901081</c:v>
                </c:pt>
                <c:pt idx="5">
                  <c:v>-12.933793153547144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08-447B-B4AB-5CBB5DFBA22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'A4'!$F$17:$F$23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'A4'!$K$17:$K$23</c:f>
              <c:numCache>
                <c:formatCode>General</c:formatCode>
                <c:ptCount val="7"/>
                <c:pt idx="0">
                  <c:v>-12.993405575027264</c:v>
                </c:pt>
                <c:pt idx="1">
                  <c:v>-13.047583091475603</c:v>
                </c:pt>
                <c:pt idx="2">
                  <c:v>-13.092320339033865</c:v>
                </c:pt>
                <c:pt idx="3">
                  <c:v>-13.126100361239205</c:v>
                </c:pt>
                <c:pt idx="4">
                  <c:v>-13.14303168785244</c:v>
                </c:pt>
                <c:pt idx="5">
                  <c:v>-13.133331714367349</c:v>
                </c:pt>
                <c:pt idx="6">
                  <c:v>-13.189462549805818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08-447B-B4AB-5CBB5DFB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25021872265966"/>
                  <c:y val="-0.32434085181583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'A3'!$F$11:$F$16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'A3'!$K$11:$K$16</c:f>
              <c:numCache>
                <c:formatCode>General</c:formatCode>
                <c:ptCount val="6"/>
                <c:pt idx="0">
                  <c:v>-13.071526996350633</c:v>
                </c:pt>
                <c:pt idx="1">
                  <c:v>-13.081738943998177</c:v>
                </c:pt>
                <c:pt idx="2">
                  <c:v>-12.82831586357984</c:v>
                </c:pt>
                <c:pt idx="3">
                  <c:v>-12.802561124076458</c:v>
                </c:pt>
                <c:pt idx="4">
                  <c:v>-12.857108439587092</c:v>
                </c:pt>
                <c:pt idx="5">
                  <c:v>-12.913881782359214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D1-42C0-AB60-0A36DAFC44B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'A3'!$F$17:$F$23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'A3'!$K$17:$K$23</c:f>
              <c:numCache>
                <c:formatCode>General</c:formatCode>
                <c:ptCount val="7"/>
                <c:pt idx="0">
                  <c:v>-12.960996255626991</c:v>
                </c:pt>
                <c:pt idx="1">
                  <c:v>-13.00210139025384</c:v>
                </c:pt>
                <c:pt idx="2">
                  <c:v>-13.031795679569138</c:v>
                </c:pt>
                <c:pt idx="3">
                  <c:v>-13.047395970666088</c:v>
                </c:pt>
                <c:pt idx="4">
                  <c:v>-13.042616120230115</c:v>
                </c:pt>
                <c:pt idx="5">
                  <c:v>-13.003634611416325</c:v>
                </c:pt>
                <c:pt idx="6">
                  <c:v>-13.053328531751509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ED1-42C0-AB60-0A36DAFC4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25021872265966"/>
                  <c:y val="-0.32434085181583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'A2'!$F$11:$F$16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'A2'!$K$11:$K$16</c:f>
              <c:numCache>
                <c:formatCode>General</c:formatCode>
                <c:ptCount val="6"/>
                <c:pt idx="0">
                  <c:v>-13.424302979274515</c:v>
                </c:pt>
                <c:pt idx="1">
                  <c:v>-13.372374634073989</c:v>
                </c:pt>
                <c:pt idx="2">
                  <c:v>-12.92164145286257</c:v>
                </c:pt>
                <c:pt idx="3">
                  <c:v>-12.820263058847235</c:v>
                </c:pt>
                <c:pt idx="4">
                  <c:v>-12.841811570943284</c:v>
                </c:pt>
                <c:pt idx="5">
                  <c:v>-12.873819143944944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C3-424E-AC76-74C06BC57DD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'A2'!$F$17:$F$23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'A2'!$K$17:$K$23</c:f>
              <c:numCache>
                <c:formatCode>General</c:formatCode>
                <c:ptCount val="7"/>
                <c:pt idx="0">
                  <c:v>-12.895787143098731</c:v>
                </c:pt>
                <c:pt idx="1">
                  <c:v>-12.910590015506436</c:v>
                </c:pt>
                <c:pt idx="2">
                  <c:v>-12.910017147875051</c:v>
                </c:pt>
                <c:pt idx="3">
                  <c:v>-12.8890389438503</c:v>
                </c:pt>
                <c:pt idx="4">
                  <c:v>-12.840575158869532</c:v>
                </c:pt>
                <c:pt idx="5">
                  <c:v>-12.742677789816071</c:v>
                </c:pt>
                <c:pt idx="6">
                  <c:v>-12.779420326750673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C3-424E-AC76-74C06BC5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9825021872265966"/>
                  <c:y val="-0.32434085181583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'A1'!$F$11:$F$16</c:f>
              <c:numCache>
                <c:formatCode>General</c:formatCode>
                <c:ptCount val="6"/>
                <c:pt idx="0">
                  <c:v>2.0620725065934771E-3</c:v>
                </c:pt>
                <c:pt idx="1">
                  <c:v>1.9283241898627997E-3</c:v>
                </c:pt>
                <c:pt idx="2">
                  <c:v>1.7979435122107332E-3</c:v>
                </c:pt>
                <c:pt idx="3">
                  <c:v>1.6889780669308229E-3</c:v>
                </c:pt>
                <c:pt idx="4">
                  <c:v>1.590343434664716E-3</c:v>
                </c:pt>
                <c:pt idx="5">
                  <c:v>1.508131846918585E-3</c:v>
                </c:pt>
              </c:numCache>
            </c:numRef>
          </c:xVal>
          <c:yVal>
            <c:numRef>
              <c:f>'A1'!$K$11:$K$16</c:f>
              <c:numCache>
                <c:formatCode>General</c:formatCode>
                <c:ptCount val="6"/>
                <c:pt idx="0">
                  <c:v>-13.777078962198395</c:v>
                </c:pt>
                <c:pt idx="1">
                  <c:v>-13.6630103241498</c:v>
                </c:pt>
                <c:pt idx="2">
                  <c:v>-13.014967042145301</c:v>
                </c:pt>
                <c:pt idx="3">
                  <c:v>-12.83796499361801</c:v>
                </c:pt>
                <c:pt idx="4">
                  <c:v>-12.826514702299477</c:v>
                </c:pt>
                <c:pt idx="5">
                  <c:v>-12.833756505530676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47-4325-B281-593C0A0A9E9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7618366669683531E-2"/>
                  <c:y val="0.12169986719787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'A1'!$F$17:$F$23</c:f>
              <c:numCache>
                <c:formatCode>General</c:formatCode>
                <c:ptCount val="7"/>
                <c:pt idx="0">
                  <c:v>1.4365483764848521E-3</c:v>
                </c:pt>
                <c:pt idx="1">
                  <c:v>1.3708996391792151E-3</c:v>
                </c:pt>
                <c:pt idx="2">
                  <c:v>1.3105455670140923E-3</c:v>
                </c:pt>
                <c:pt idx="3">
                  <c:v>1.2537942949851989E-3</c:v>
                </c:pt>
                <c:pt idx="4">
                  <c:v>1.2032318808319145E-3</c:v>
                </c:pt>
                <c:pt idx="5">
                  <c:v>1.1569213397611884E-3</c:v>
                </c:pt>
                <c:pt idx="6">
                  <c:v>1.1140509678317784E-3</c:v>
                </c:pt>
              </c:numCache>
            </c:numRef>
          </c:xVal>
          <c:yVal>
            <c:numRef>
              <c:f>'A1'!$K$17:$K$23</c:f>
              <c:numCache>
                <c:formatCode>General</c:formatCode>
                <c:ptCount val="7"/>
                <c:pt idx="0">
                  <c:v>-12.830578030570472</c:v>
                </c:pt>
                <c:pt idx="1">
                  <c:v>-12.819078640759033</c:v>
                </c:pt>
                <c:pt idx="2">
                  <c:v>-12.788238616180962</c:v>
                </c:pt>
                <c:pt idx="3">
                  <c:v>-12.730681917034513</c:v>
                </c:pt>
                <c:pt idx="4">
                  <c:v>-12.638534197508951</c:v>
                </c:pt>
                <c:pt idx="5">
                  <c:v>-12.481720968215816</c:v>
                </c:pt>
                <c:pt idx="6">
                  <c:v>-12.505512121749835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47-4325-B281-593C0A0A9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816528"/>
        <c:axId val="287813616"/>
      </c:scatterChart>
      <c:valAx>
        <c:axId val="28781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3616"/>
        <c:crosses val="autoZero"/>
        <c:crossBetween val="midCat"/>
      </c:valAx>
      <c:valAx>
        <c:axId val="28781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81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43CC2B-98BF-402C-A449-2FB22F83DD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F1C581-F4B4-4DF5-B25B-C89F86BD5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C57700-A0D9-4654-B48A-C3E0EF133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10FFF3-2225-46F8-AAF4-BDCB57E511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BF8837-263C-4D92-B2DF-D3F679A1B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171507-2DA8-445A-A7CF-EBA922A68D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B1ED6F-7A78-4F64-A99C-232823640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C542F9-4B29-4C20-A1A4-005AC3FE9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F5BAB1-3C57-4B92-863C-3C981B48EF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9747C2-788A-4746-B9C5-177E177A4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53A467-5D8C-4C68-845A-720233DB1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AD9357-03B8-4D16-8156-2810822926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004FB1-FB7F-4B22-A59E-9C4F176BA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4EC241-5D57-4856-BB86-218BF56A37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3C89F8-BAEF-49F4-AE86-A54A6F88A7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38100</xdr:rowOff>
    </xdr:from>
    <xdr:to>
      <xdr:col>18</xdr:col>
      <xdr:colOff>104775</xdr:colOff>
      <xdr:row>14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A021F2-965D-416C-A13B-7FD0C2901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E997-4FFA-45E8-B4B0-A03F9EC47331}">
  <dimension ref="A1:P35"/>
  <sheetViews>
    <sheetView tabSelected="1" workbookViewId="0">
      <selection activeCell="M18" sqref="M18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57</v>
      </c>
      <c r="J1" s="1" t="s">
        <v>58</v>
      </c>
      <c r="K1" t="s">
        <v>59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(1-(0.667*H2)-((1-H2)^0.667))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(1-(0.667*H3)-((1-H3)^0.667))</f>
        <v>1.2460332507235883E-5</v>
      </c>
      <c r="J3">
        <f t="shared" ref="J3:J35" si="5">I3/G3</f>
        <v>1.3317506741251203E-10</v>
      </c>
      <c r="K3">
        <f t="shared" ref="K3:K35" si="6">LN(J3)</f>
        <v>-22.739356556930666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9.2822929987912417E-6</v>
      </c>
      <c r="J4">
        <f t="shared" si="5"/>
        <v>9.6602526632852227E-11</v>
      </c>
      <c r="K4">
        <f t="shared" si="6"/>
        <v>-23.06041621943254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5.642300386210497E-5</v>
      </c>
      <c r="J5">
        <f t="shared" si="5"/>
        <v>4.8779526062087204E-10</v>
      </c>
      <c r="K5">
        <f t="shared" si="6"/>
        <v>-21.441125346018296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4.2533921147347442E-4</v>
      </c>
      <c r="J6">
        <f t="shared" si="5"/>
        <v>3.0905270901789441E-9</v>
      </c>
      <c r="K6">
        <f t="shared" si="6"/>
        <v>-19.594924181237822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7.687069176399719E-4</v>
      </c>
      <c r="J7">
        <f t="shared" si="5"/>
        <v>5.1439620275805458E-9</v>
      </c>
      <c r="K7">
        <f t="shared" si="6"/>
        <v>-19.085442231923924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8.4893296850541144E-4</v>
      </c>
      <c r="J8">
        <f t="shared" si="5"/>
        <v>5.5141629661697907E-9</v>
      </c>
      <c r="K8">
        <f t="shared" si="6"/>
        <v>-19.01594596979972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9.536489360997269E-4</v>
      </c>
      <c r="J9">
        <f t="shared" si="5"/>
        <v>5.6481978934926559E-9</v>
      </c>
      <c r="K9">
        <f t="shared" si="6"/>
        <v>-18.991929299569588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1.1036396874523069E-3</v>
      </c>
      <c r="J10">
        <f t="shared" si="5"/>
        <v>5.5303748892668767E-9</v>
      </c>
      <c r="K10">
        <f t="shared" si="6"/>
        <v>-19.013010231799107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1.5193468706964364E-3</v>
      </c>
      <c r="J11">
        <f t="shared" si="5"/>
        <v>6.4604801949111275E-9</v>
      </c>
      <c r="K11">
        <f t="shared" si="6"/>
        <v>-18.857562188336932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3.1035061402463482E-3</v>
      </c>
      <c r="J12">
        <f t="shared" si="5"/>
        <v>1.1540183313487206E-8</v>
      </c>
      <c r="K12">
        <f t="shared" si="6"/>
        <v>-18.277430690941738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2.6621893215010295E-2</v>
      </c>
      <c r="J13">
        <f t="shared" si="5"/>
        <v>8.6057955250435016E-8</v>
      </c>
      <c r="K13">
        <f t="shared" si="6"/>
        <v>-16.268244869399503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5.5480459955561168E-2</v>
      </c>
      <c r="J14">
        <f t="shared" si="5"/>
        <v>1.5826616268942166E-7</v>
      </c>
      <c r="K14">
        <f t="shared" si="6"/>
        <v>-15.658987647239037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7.4495531317724406E-2</v>
      </c>
      <c r="J15">
        <f t="shared" si="5"/>
        <v>1.8841351973696156E-7</v>
      </c>
      <c r="K15">
        <f t="shared" si="6"/>
        <v>-15.484626716566934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9.1764306654031014E-2</v>
      </c>
      <c r="J16">
        <f t="shared" si="5"/>
        <v>2.0871439794674965E-7</v>
      </c>
      <c r="K16">
        <f t="shared" si="6"/>
        <v>-15.382299036518624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0.11197652223014731</v>
      </c>
      <c r="J17">
        <f t="shared" si="5"/>
        <v>2.3108272825552472E-7</v>
      </c>
      <c r="K17">
        <f t="shared" si="6"/>
        <v>-15.280490059561911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0.13582380219839868</v>
      </c>
      <c r="J18">
        <f t="shared" si="5"/>
        <v>2.5526261148941915E-7</v>
      </c>
      <c r="K18">
        <f t="shared" si="6"/>
        <v>-15.180972972740529</v>
      </c>
      <c r="M18">
        <v>6935.4</v>
      </c>
      <c r="N18">
        <v>4.4302999999999999</v>
      </c>
      <c r="O18">
        <v>0.9</v>
      </c>
      <c r="P18">
        <f>0.008314*M18</f>
        <v>57.660915599999996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0.16604868204350598</v>
      </c>
      <c r="J19">
        <f t="shared" si="5"/>
        <v>2.8519354026932932E-7</v>
      </c>
      <c r="K19">
        <f t="shared" si="6"/>
        <v>-15.070097798489817</v>
      </c>
      <c r="M19">
        <v>1744.6</v>
      </c>
      <c r="N19">
        <v>12.772</v>
      </c>
      <c r="O19">
        <v>0.96</v>
      </c>
      <c r="P19">
        <f>0.008314*M19</f>
        <v>14.5046044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0.20471002363887247</v>
      </c>
      <c r="J20">
        <f t="shared" si="5"/>
        <v>3.2180418461958445E-7</v>
      </c>
      <c r="K20">
        <f t="shared" si="6"/>
        <v>-14.949322598682793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0.24948945171659759</v>
      </c>
      <c r="J21">
        <f t="shared" si="5"/>
        <v>3.6120258482686677E-7</v>
      </c>
      <c r="K21">
        <f t="shared" si="6"/>
        <v>-14.833826859208624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0.29716513820451629</v>
      </c>
      <c r="J22">
        <f t="shared" si="5"/>
        <v>3.9774572699419998E-7</v>
      </c>
      <c r="K22">
        <f t="shared" si="6"/>
        <v>-14.737452912729779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0.30475067310461335</v>
      </c>
      <c r="J23">
        <f t="shared" si="5"/>
        <v>3.7822897347954924E-7</v>
      </c>
      <c r="K23">
        <f t="shared" si="6"/>
        <v>-14.787766074773367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0.30824883572505518</v>
      </c>
      <c r="J24">
        <f t="shared" si="5"/>
        <v>3.549708152194584E-7</v>
      </c>
      <c r="K24">
        <f t="shared" si="6"/>
        <v>-14.851230261499889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0.31551979641429262</v>
      </c>
      <c r="J25">
        <f t="shared" si="5"/>
        <v>3.3864049770180478E-7</v>
      </c>
      <c r="K25">
        <f t="shared" si="6"/>
        <v>-14.898326771027154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0.31502764429661884</v>
      </c>
      <c r="J26">
        <f t="shared" si="5"/>
        <v>3.160235967926553E-7</v>
      </c>
      <c r="K26">
        <f t="shared" si="6"/>
        <v>-14.967448952752939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0.31685933097735913</v>
      </c>
      <c r="J27">
        <f t="shared" si="5"/>
        <v>2.9777977429547599E-7</v>
      </c>
      <c r="K27">
        <f t="shared" si="6"/>
        <v>-15.026911636076591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0.31531195106357357</v>
      </c>
      <c r="J28">
        <f t="shared" si="5"/>
        <v>2.7773269105313089E-7</v>
      </c>
      <c r="K28">
        <f t="shared" si="6"/>
        <v>-15.096606728809119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0.31891169526618457</v>
      </c>
      <c r="J29">
        <f t="shared" si="5"/>
        <v>2.6382954535120886E-7</v>
      </c>
      <c r="K29">
        <f t="shared" si="6"/>
        <v>-15.147962603877728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0.31761325988925065</v>
      </c>
      <c r="J30">
        <f t="shared" si="5"/>
        <v>2.4698523088134855E-7</v>
      </c>
      <c r="K30">
        <f t="shared" si="6"/>
        <v>-15.213937296108805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0.31762148710397858</v>
      </c>
      <c r="J31">
        <f t="shared" si="5"/>
        <v>2.3215297925536141E-7</v>
      </c>
      <c r="K31">
        <f t="shared" si="6"/>
        <v>-15.275869289242296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0.32212459061946991</v>
      </c>
      <c r="J32">
        <f t="shared" si="5"/>
        <v>2.2266438705335796E-7</v>
      </c>
      <c r="K32">
        <f t="shared" si="6"/>
        <v>-15.317600189914602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0.32367742452763604</v>
      </c>
      <c r="J33">
        <f t="shared" si="5"/>
        <v>2.1170675008123885E-7</v>
      </c>
      <c r="K33">
        <f t="shared" si="6"/>
        <v>-15.368063774187606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0.32418924441570318</v>
      </c>
      <c r="J34">
        <f t="shared" si="5"/>
        <v>2.0201830398466539E-7</v>
      </c>
      <c r="K34">
        <f t="shared" si="6"/>
        <v>-15.414907529864916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0.33289417004046823</v>
      </c>
      <c r="J35">
        <f t="shared" si="5"/>
        <v>2.0617752405228372E-7</v>
      </c>
      <c r="K35">
        <f t="shared" si="6"/>
        <v>-15.394528272020935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4610F-34FD-4D18-B3FC-85DC6D3CEFC9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30</v>
      </c>
      <c r="J1" s="1" t="s">
        <v>31</v>
      </c>
      <c r="K1" t="s">
        <v>32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1-((1-H2)^0.333)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1-((1-H3)^0.333)</f>
        <v>3.5314444731531225E-3</v>
      </c>
      <c r="J3">
        <f t="shared" ref="J3:J35" si="5">I3/G3</f>
        <v>3.7743804629820302E-8</v>
      </c>
      <c r="K3">
        <f t="shared" ref="K3:K35" si="6">LN(J3)</f>
        <v>-17.092444490486194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3.0475074837275073E-3</v>
      </c>
      <c r="J4">
        <f t="shared" si="5"/>
        <v>3.1715969631527461E-8</v>
      </c>
      <c r="K4">
        <f t="shared" si="6"/>
        <v>-17.266445509049408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7.5248466274048242E-3</v>
      </c>
      <c r="J5">
        <f t="shared" si="5"/>
        <v>6.5054751971691427E-8</v>
      </c>
      <c r="K5">
        <f t="shared" si="6"/>
        <v>-16.548036583592332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2.0752777676694367E-2</v>
      </c>
      <c r="J6">
        <f t="shared" si="5"/>
        <v>1.5079028661406307E-7</v>
      </c>
      <c r="K6">
        <f t="shared" si="6"/>
        <v>-15.707375795820708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2.7967508718347744E-2</v>
      </c>
      <c r="J7">
        <f t="shared" si="5"/>
        <v>1.8715039445057794E-7</v>
      </c>
      <c r="K7">
        <f t="shared" si="6"/>
        <v>-15.49135329492746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2.9405115903752943E-2</v>
      </c>
      <c r="J8">
        <f t="shared" si="5"/>
        <v>1.9099812016709449E-7</v>
      </c>
      <c r="K8">
        <f t="shared" si="6"/>
        <v>-15.471002251005311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3.1184889324291309E-2</v>
      </c>
      <c r="J9">
        <f t="shared" si="5"/>
        <v>1.8469944182042716E-7</v>
      </c>
      <c r="K9">
        <f t="shared" si="6"/>
        <v>-15.504535971833347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3.3575177770488018E-2</v>
      </c>
      <c r="J10">
        <f t="shared" si="5"/>
        <v>1.6824632364682206E-7</v>
      </c>
      <c r="K10">
        <f t="shared" si="6"/>
        <v>-15.597836719199249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3.9473988247791358E-2</v>
      </c>
      <c r="J11">
        <f t="shared" si="5"/>
        <v>1.6784904369606823E-7</v>
      </c>
      <c r="K11">
        <f t="shared" si="6"/>
        <v>-15.600200810908845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5.675460829303447E-2</v>
      </c>
      <c r="J12">
        <f t="shared" si="5"/>
        <v>2.1103827541800518E-7</v>
      </c>
      <c r="K12">
        <f t="shared" si="6"/>
        <v>-15.371226319836017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0.17339983770454015</v>
      </c>
      <c r="J13">
        <f t="shared" si="5"/>
        <v>5.6053246675921056E-7</v>
      </c>
      <c r="K13">
        <f t="shared" si="6"/>
        <v>-14.394378671474456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0.25881759604561094</v>
      </c>
      <c r="J14">
        <f t="shared" si="5"/>
        <v>7.3831521576154098E-7</v>
      </c>
      <c r="K14">
        <f t="shared" si="6"/>
        <v>-14.118894981908312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0.30576360873416231</v>
      </c>
      <c r="J15">
        <f t="shared" si="5"/>
        <v>7.7333494654023338E-7</v>
      </c>
      <c r="K15">
        <f t="shared" si="6"/>
        <v>-14.072553574912936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0.34510604662799127</v>
      </c>
      <c r="J16">
        <f t="shared" si="5"/>
        <v>7.8493047434342538E-7</v>
      </c>
      <c r="K16">
        <f t="shared" si="6"/>
        <v>-14.057670690801736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0.38863899734383323</v>
      </c>
      <c r="J17">
        <f t="shared" si="5"/>
        <v>8.0202312077634574E-7</v>
      </c>
      <c r="K17">
        <f t="shared" si="6"/>
        <v>-14.036128400597255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0.43785986448182013</v>
      </c>
      <c r="J18">
        <f t="shared" si="5"/>
        <v>8.2289886356421182E-7</v>
      </c>
      <c r="K18">
        <f t="shared" si="6"/>
        <v>-14.010432531348929</v>
      </c>
      <c r="M18">
        <v>3135.7</v>
      </c>
      <c r="N18">
        <v>9.0753000000000004</v>
      </c>
      <c r="O18">
        <v>0.87</v>
      </c>
      <c r="P18">
        <f>0.008314*M18</f>
        <v>26.070209800000001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0.49865363794297113</v>
      </c>
      <c r="J19">
        <f t="shared" si="5"/>
        <v>8.5645242481283587E-7</v>
      </c>
      <c r="K19">
        <f t="shared" si="6"/>
        <v>-13.970467066769533</v>
      </c>
      <c r="M19">
        <v>901.71</v>
      </c>
      <c r="N19">
        <v>12.763999999999999</v>
      </c>
      <c r="O19">
        <v>0.92</v>
      </c>
      <c r="P19">
        <f>0.008314*M19</f>
        <v>7.4968169400000004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0.57663986949055435</v>
      </c>
      <c r="J20">
        <f t="shared" si="5"/>
        <v>9.0647795218814294E-7</v>
      </c>
      <c r="K20">
        <f t="shared" si="6"/>
        <v>-13.913699128957775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0.67258153869962323</v>
      </c>
      <c r="J21">
        <f t="shared" si="5"/>
        <v>9.7374132899652948E-7</v>
      </c>
      <c r="K21">
        <f t="shared" si="6"/>
        <v>-13.842120144554343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0.79583728176228219</v>
      </c>
      <c r="J22">
        <f t="shared" si="5"/>
        <v>1.0652019281810094E-6</v>
      </c>
      <c r="K22">
        <f t="shared" si="6"/>
        <v>-13.752346172849608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0.82038891499699962</v>
      </c>
      <c r="J23">
        <f t="shared" si="5"/>
        <v>1.0181925244404623E-6</v>
      </c>
      <c r="K23">
        <f t="shared" si="6"/>
        <v>-13.797481537441424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0.83263397313408716</v>
      </c>
      <c r="J24">
        <f t="shared" si="5"/>
        <v>9.5883820462002062E-7</v>
      </c>
      <c r="K24">
        <f t="shared" si="6"/>
        <v>-13.857543488892977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0.86077321079042235</v>
      </c>
      <c r="J25">
        <f t="shared" si="5"/>
        <v>9.2384906374529131E-7</v>
      </c>
      <c r="K25">
        <f t="shared" si="6"/>
        <v>-13.894717129572951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0.8587234580390023</v>
      </c>
      <c r="J26">
        <f t="shared" si="5"/>
        <v>8.6143829207634076E-7</v>
      </c>
      <c r="K26">
        <f t="shared" si="6"/>
        <v>-13.9646624120101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0.86648579787352698</v>
      </c>
      <c r="J27">
        <f t="shared" si="5"/>
        <v>8.1431070540084856E-7</v>
      </c>
      <c r="K27">
        <f t="shared" si="6"/>
        <v>-14.020923841806891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0.85990448816937282</v>
      </c>
      <c r="J28">
        <f t="shared" si="5"/>
        <v>7.5742003036159314E-7</v>
      </c>
      <c r="K28">
        <f t="shared" si="6"/>
        <v>-14.093347875615587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0.87566663520019083</v>
      </c>
      <c r="J29">
        <f t="shared" si="5"/>
        <v>7.2442225755082198E-7</v>
      </c>
      <c r="K29">
        <f t="shared" si="6"/>
        <v>-14.137891385911074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0.86979399521628353</v>
      </c>
      <c r="J30">
        <f t="shared" si="5"/>
        <v>6.7637689560760991E-7</v>
      </c>
      <c r="K30">
        <f t="shared" si="6"/>
        <v>-14.206515378388866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0.86983049031303916</v>
      </c>
      <c r="J31">
        <f t="shared" si="5"/>
        <v>6.3576851054543895E-7</v>
      </c>
      <c r="K31">
        <f t="shared" si="6"/>
        <v>-14.268431316991855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0.89135613671744951</v>
      </c>
      <c r="J32">
        <f t="shared" si="5"/>
        <v>6.1613820741459374E-7</v>
      </c>
      <c r="K32">
        <f t="shared" si="6"/>
        <v>-14.299794535892406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0.89969940264856807</v>
      </c>
      <c r="J33">
        <f t="shared" si="5"/>
        <v>5.8846376716797396E-7</v>
      </c>
      <c r="K33">
        <f t="shared" si="6"/>
        <v>-14.345750480250269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0.90258780800070149</v>
      </c>
      <c r="J34">
        <f t="shared" si="5"/>
        <v>5.6244696981904648E-7</v>
      </c>
      <c r="K34">
        <f t="shared" si="6"/>
        <v>-14.390968983189337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0.98960575810487839</v>
      </c>
      <c r="J35">
        <f t="shared" si="5"/>
        <v>6.1291089888760628E-7</v>
      </c>
      <c r="K35">
        <f t="shared" si="6"/>
        <v>-14.305046264123671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D5679-DFA5-44BD-A66C-D6CD71FADB9B}">
  <dimension ref="A1:P35"/>
  <sheetViews>
    <sheetView workbookViewId="0">
      <selection activeCell="K11" sqref="K11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27</v>
      </c>
      <c r="J1" s="1" t="s">
        <v>28</v>
      </c>
      <c r="K1" t="s">
        <v>29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1-((1-H2)^0.5)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1-((1-H3)^0.5)</f>
        <v>5.2977710180055482E-3</v>
      </c>
      <c r="J3">
        <f t="shared" ref="J3:J35" si="5">I3/G3</f>
        <v>5.662216574471267E-8</v>
      </c>
      <c r="K3">
        <f t="shared" ref="K3:K35" si="6">LN(J3)</f>
        <v>-16.686865307469418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4.5723385963638563E-3</v>
      </c>
      <c r="J4">
        <f t="shared" si="5"/>
        <v>4.7585166842630003E-8</v>
      </c>
      <c r="K4">
        <f t="shared" si="6"/>
        <v>-16.860744745226086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1.127722295005007E-2</v>
      </c>
      <c r="J5">
        <f t="shared" si="5"/>
        <v>9.7495268444825566E-8</v>
      </c>
      <c r="K5">
        <f t="shared" si="6"/>
        <v>-16.14346198889119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3.0997611968079597E-2</v>
      </c>
      <c r="J6">
        <f t="shared" si="5"/>
        <v>2.2522955075393841E-7</v>
      </c>
      <c r="K6">
        <f t="shared" si="6"/>
        <v>-15.30614572924534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4.1697379798004475E-2</v>
      </c>
      <c r="J7">
        <f t="shared" si="5"/>
        <v>2.7902667897025046E-7</v>
      </c>
      <c r="K7">
        <f t="shared" si="6"/>
        <v>-15.091958436147401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4.3824670149901657E-2</v>
      </c>
      <c r="J8">
        <f t="shared" si="5"/>
        <v>2.8465895672616228E-7</v>
      </c>
      <c r="K8">
        <f t="shared" si="6"/>
        <v>-15.071974016292865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4.6456090497115743E-2</v>
      </c>
      <c r="J9">
        <f t="shared" si="5"/>
        <v>2.7514652672802204E-7</v>
      </c>
      <c r="K9">
        <f t="shared" si="6"/>
        <v>-15.105962056714857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4.9986353016883478E-2</v>
      </c>
      <c r="J10">
        <f t="shared" si="5"/>
        <v>2.5048326430590445E-7</v>
      </c>
      <c r="K10">
        <f t="shared" si="6"/>
        <v>-15.199873727811388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5.8679681699015607E-2</v>
      </c>
      <c r="J11">
        <f t="shared" si="5"/>
        <v>2.495143990959802E-7</v>
      </c>
      <c r="K11">
        <f t="shared" si="6"/>
        <v>-15.203749211612564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8.3992695033710318E-2</v>
      </c>
      <c r="J12">
        <f t="shared" si="5"/>
        <v>3.1232130818529774E-7</v>
      </c>
      <c r="K12">
        <f t="shared" si="6"/>
        <v>-14.979233345124866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0.24869020932993946</v>
      </c>
      <c r="J13">
        <f t="shared" si="5"/>
        <v>8.0391618781155E-7</v>
      </c>
      <c r="K13">
        <f t="shared" si="6"/>
        <v>-14.033770817216714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0.36218850373432709</v>
      </c>
      <c r="J14">
        <f t="shared" si="5"/>
        <v>1.0331959162229231E-6</v>
      </c>
      <c r="K14">
        <f t="shared" si="6"/>
        <v>-13.782853728284877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0.42187322166101071</v>
      </c>
      <c r="J15">
        <f t="shared" si="5"/>
        <v>1.0669984785652572E-6</v>
      </c>
      <c r="K15">
        <f t="shared" si="6"/>
        <v>-13.750661011545152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0.47036039698763676</v>
      </c>
      <c r="J16">
        <f t="shared" si="5"/>
        <v>1.06981669294786E-6</v>
      </c>
      <c r="K16">
        <f t="shared" si="6"/>
        <v>-13.74802323916855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0.52233246558667012</v>
      </c>
      <c r="J17">
        <f t="shared" si="5"/>
        <v>1.07792248589505E-6</v>
      </c>
      <c r="K17">
        <f t="shared" si="6"/>
        <v>-13.740474993540481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0.57889414258169891</v>
      </c>
      <c r="J18">
        <f t="shared" si="5"/>
        <v>1.0879538653724627E-6</v>
      </c>
      <c r="K18">
        <f t="shared" si="6"/>
        <v>-13.731211813579872</v>
      </c>
      <c r="M18">
        <v>2964.5</v>
      </c>
      <c r="N18">
        <v>9.0244999999999997</v>
      </c>
      <c r="O18">
        <v>0.86</v>
      </c>
      <c r="P18">
        <f>0.008314*M18</f>
        <v>24.646853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0.6453854439008524</v>
      </c>
      <c r="J19">
        <f t="shared" si="5"/>
        <v>1.1084686570180166E-6</v>
      </c>
      <c r="K19">
        <f t="shared" si="6"/>
        <v>-13.712531083420135</v>
      </c>
      <c r="M19">
        <v>316.3</v>
      </c>
      <c r="N19">
        <v>13.289</v>
      </c>
      <c r="O19">
        <v>0.73</v>
      </c>
      <c r="P19">
        <f>0.008314*M19</f>
        <v>2.6297182000000001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0.72489122756741819</v>
      </c>
      <c r="J20">
        <f t="shared" si="5"/>
        <v>1.1395291069710294E-6</v>
      </c>
      <c r="K20">
        <f t="shared" si="6"/>
        <v>-13.684895444952829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0.81296336885671994</v>
      </c>
      <c r="J21">
        <f t="shared" si="5"/>
        <v>1.176981504348986E-6</v>
      </c>
      <c r="K21">
        <f t="shared" si="6"/>
        <v>-13.652557444041562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0.90797017683101289</v>
      </c>
      <c r="J22">
        <f t="shared" si="5"/>
        <v>1.2152881063193804E-6</v>
      </c>
      <c r="K22">
        <f t="shared" si="6"/>
        <v>-13.620529384738644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0.92407582445329617</v>
      </c>
      <c r="J23">
        <f t="shared" si="5"/>
        <v>1.1468793389022622E-6</v>
      </c>
      <c r="K23">
        <f t="shared" si="6"/>
        <v>-13.678465922471602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0.93171343061309519</v>
      </c>
      <c r="J24">
        <f t="shared" si="5"/>
        <v>1.0729353615812088E-6</v>
      </c>
      <c r="K24">
        <f t="shared" si="6"/>
        <v>-13.745112336967908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0.94820372713168766</v>
      </c>
      <c r="J25">
        <f t="shared" si="5"/>
        <v>1.0176863250030786E-6</v>
      </c>
      <c r="K25">
        <f t="shared" si="6"/>
        <v>-13.797978815998007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0.94705451718178102</v>
      </c>
      <c r="J26">
        <f t="shared" si="5"/>
        <v>9.5004860778730806E-7</v>
      </c>
      <c r="K26">
        <f t="shared" si="6"/>
        <v>-13.86675268756886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0.9513617237176204</v>
      </c>
      <c r="J27">
        <f t="shared" si="5"/>
        <v>8.9407586163915311E-7</v>
      </c>
      <c r="K27">
        <f t="shared" si="6"/>
        <v>-13.927475208953364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0.94771769960834695</v>
      </c>
      <c r="J28">
        <f t="shared" si="5"/>
        <v>8.3476755696405487E-7</v>
      </c>
      <c r="K28">
        <f t="shared" si="6"/>
        <v>-13.996112525742387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0.95629591294830429</v>
      </c>
      <c r="J29">
        <f t="shared" si="5"/>
        <v>7.911253167551129E-7</v>
      </c>
      <c r="K29">
        <f t="shared" si="6"/>
        <v>-14.049809453465352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0.95315997296306509</v>
      </c>
      <c r="J30">
        <f t="shared" si="5"/>
        <v>7.4120468418488108E-7</v>
      </c>
      <c r="K30">
        <f t="shared" si="6"/>
        <v>-14.114989022823821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0.95317968429122713</v>
      </c>
      <c r="J31">
        <f t="shared" si="5"/>
        <v>6.9668933765004506E-7</v>
      </c>
      <c r="K31">
        <f t="shared" si="6"/>
        <v>-14.176926239103741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0.9643088648455227</v>
      </c>
      <c r="J32">
        <f t="shared" si="5"/>
        <v>6.6656582134269926E-7</v>
      </c>
      <c r="K32">
        <f t="shared" si="6"/>
        <v>-14.221126945500545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0.96834402203094572</v>
      </c>
      <c r="J33">
        <f t="shared" si="5"/>
        <v>6.3336195338289171E-7</v>
      </c>
      <c r="K33">
        <f t="shared" si="6"/>
        <v>-14.272223771929072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0.96970287801616162</v>
      </c>
      <c r="J34">
        <f t="shared" si="5"/>
        <v>6.0426967939342552E-7</v>
      </c>
      <c r="K34">
        <f t="shared" si="6"/>
        <v>-14.319245249596214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0.99894752584306223</v>
      </c>
      <c r="J35">
        <f t="shared" si="5"/>
        <v>6.1869670926180446E-7</v>
      </c>
      <c r="K35">
        <f t="shared" si="6"/>
        <v>-14.295650653218175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28CDB-0368-404B-AF7C-5958C6211796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24</v>
      </c>
      <c r="J1" s="1" t="s">
        <v>25</v>
      </c>
      <c r="K1" t="s">
        <v>26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(-(LN(1-H2)))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(-(LN(1-H3)))</f>
        <v>1.062370793546945E-2</v>
      </c>
      <c r="J3">
        <f t="shared" ref="J3:J35" si="5">I3/G3</f>
        <v>1.1354536643828581E-7</v>
      </c>
      <c r="K3">
        <f t="shared" ref="K3:K35" si="6">LN(J3)</f>
        <v>-15.99106337558336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9.1656474193675119E-3</v>
      </c>
      <c r="J4">
        <f t="shared" si="5"/>
        <v>9.5388574682148585E-8</v>
      </c>
      <c r="K4">
        <f t="shared" si="6"/>
        <v>-16.165307027905868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2.2682585944298974E-2</v>
      </c>
      <c r="J5">
        <f t="shared" si="5"/>
        <v>1.9609834934162023E-7</v>
      </c>
      <c r="K5">
        <f t="shared" si="6"/>
        <v>-15.444649521211357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6.2976405330362167E-2</v>
      </c>
      <c r="J6">
        <f t="shared" si="5"/>
        <v>4.5758839407570522E-7</v>
      </c>
      <c r="K6">
        <f t="shared" si="6"/>
        <v>-14.597295759799257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8.5183326834467568E-2</v>
      </c>
      <c r="J7">
        <f t="shared" si="5"/>
        <v>5.7002192716666566E-7</v>
      </c>
      <c r="K7">
        <f t="shared" si="6"/>
        <v>-14.377591008144268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8.9627966643130441E-2</v>
      </c>
      <c r="J8">
        <f t="shared" si="5"/>
        <v>5.82169891772204E-7</v>
      </c>
      <c r="K8">
        <f t="shared" si="6"/>
        <v>-14.356503521550966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9.5139608267427331E-2</v>
      </c>
      <c r="J9">
        <f t="shared" si="5"/>
        <v>5.6348548680979691E-7</v>
      </c>
      <c r="K9">
        <f t="shared" si="6"/>
        <v>-14.389124259237837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0.10255785849068785</v>
      </c>
      <c r="J10">
        <f t="shared" si="5"/>
        <v>5.1392081287254025E-7</v>
      </c>
      <c r="K10">
        <f t="shared" si="6"/>
        <v>-14.481196643919054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0.12094359060041188</v>
      </c>
      <c r="J11">
        <f t="shared" si="5"/>
        <v>5.1426944488143424E-7</v>
      </c>
      <c r="K11">
        <f t="shared" si="6"/>
        <v>-14.480518497010685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0.17546187897155544</v>
      </c>
      <c r="J12">
        <f t="shared" si="5"/>
        <v>6.524434482671678E-7</v>
      </c>
      <c r="K12">
        <f t="shared" si="6"/>
        <v>-14.242541370827913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0.57187441610671852</v>
      </c>
      <c r="J13">
        <f t="shared" si="5"/>
        <v>1.8486417368105127E-6</v>
      </c>
      <c r="K13">
        <f t="shared" si="6"/>
        <v>-13.201059384846793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0.89942499938600418</v>
      </c>
      <c r="J14">
        <f t="shared" si="5"/>
        <v>2.5657419457909486E-6</v>
      </c>
      <c r="K14">
        <f t="shared" si="6"/>
        <v>-12.873262863550156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1.0959241893487184</v>
      </c>
      <c r="J15">
        <f t="shared" si="5"/>
        <v>2.7718029555276131E-6</v>
      </c>
      <c r="K15">
        <f t="shared" si="6"/>
        <v>-12.796012563027693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1.2711169961065241</v>
      </c>
      <c r="J16">
        <f t="shared" si="5"/>
        <v>2.891106882793627E-6</v>
      </c>
      <c r="K16">
        <f t="shared" si="6"/>
        <v>-12.753871124740545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1.4776806463746106</v>
      </c>
      <c r="J17">
        <f t="shared" si="5"/>
        <v>3.049447048844848E-6</v>
      </c>
      <c r="K17">
        <f t="shared" si="6"/>
        <v>-12.700550279241668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1.7297420682147662</v>
      </c>
      <c r="J18">
        <f t="shared" si="5"/>
        <v>3.2508181216327034E-6</v>
      </c>
      <c r="K18">
        <f t="shared" si="6"/>
        <v>-12.636603863568102</v>
      </c>
      <c r="M18">
        <v>3498</v>
      </c>
      <c r="N18">
        <v>7.2255000000000003</v>
      </c>
      <c r="O18">
        <v>0.9</v>
      </c>
      <c r="P18">
        <f>0.008314*M18</f>
        <v>29.082371999999999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2.0734476736711058</v>
      </c>
      <c r="J19">
        <f t="shared" si="5"/>
        <v>3.5612079261341798E-6</v>
      </c>
      <c r="K19">
        <f t="shared" si="6"/>
        <v>-12.545410765557421</v>
      </c>
      <c r="M19">
        <v>2548.3000000000002</v>
      </c>
      <c r="N19">
        <v>9.1303000000000001</v>
      </c>
      <c r="O19">
        <v>0.93</v>
      </c>
      <c r="P19">
        <f>0.008314*M19</f>
        <v>21.186566200000001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2.5811774468017519</v>
      </c>
      <c r="J20">
        <f t="shared" si="5"/>
        <v>4.0576112926048694E-6</v>
      </c>
      <c r="K20">
        <f t="shared" si="6"/>
        <v>-12.414916109072493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3.3529015856889059</v>
      </c>
      <c r="J21">
        <f t="shared" si="5"/>
        <v>4.854220132707778E-6</v>
      </c>
      <c r="K21">
        <f t="shared" si="6"/>
        <v>-12.235662100903719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4.7712851791657691</v>
      </c>
      <c r="J22">
        <f t="shared" si="5"/>
        <v>6.3862076949882902E-6</v>
      </c>
      <c r="K22">
        <f t="shared" si="6"/>
        <v>-11.961369940713512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5.1560402537897492</v>
      </c>
      <c r="J23">
        <f t="shared" si="5"/>
        <v>6.3992108451904502E-6</v>
      </c>
      <c r="K23">
        <f t="shared" si="6"/>
        <v>-11.959335880640381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5.3680843464440562</v>
      </c>
      <c r="J24">
        <f t="shared" si="5"/>
        <v>6.1817371414946617E-6</v>
      </c>
      <c r="K24">
        <f t="shared" si="6"/>
        <v>-11.993911235136567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5.9208741693091511</v>
      </c>
      <c r="J25">
        <f t="shared" si="5"/>
        <v>6.3547447681916193E-6</v>
      </c>
      <c r="K25">
        <f t="shared" si="6"/>
        <v>-11.96630881649105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5.8769850418004381</v>
      </c>
      <c r="J26">
        <f t="shared" si="5"/>
        <v>5.8955649919334461E-6</v>
      </c>
      <c r="K26">
        <f t="shared" si="6"/>
        <v>-12.041310186000379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6.0466889604512453</v>
      </c>
      <c r="J27">
        <f t="shared" si="5"/>
        <v>5.6825900260667306E-6</v>
      </c>
      <c r="K27">
        <f t="shared" si="6"/>
        <v>-12.078103438658585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5.902194779647167</v>
      </c>
      <c r="J28">
        <f t="shared" si="5"/>
        <v>5.1987640612475378E-6</v>
      </c>
      <c r="K28">
        <f t="shared" si="6"/>
        <v>-12.167089641156705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6.2606273120867506</v>
      </c>
      <c r="J29">
        <f t="shared" si="5"/>
        <v>5.1792972220180232E-6</v>
      </c>
      <c r="K29">
        <f t="shared" si="6"/>
        <v>-12.170841182322174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6.1220343260677055</v>
      </c>
      <c r="J30">
        <f t="shared" si="5"/>
        <v>4.7606704519030926E-6</v>
      </c>
      <c r="K30">
        <f t="shared" si="6"/>
        <v>-12.255122048399404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6.1228761478195892</v>
      </c>
      <c r="J31">
        <f t="shared" si="5"/>
        <v>4.4752763809791477E-6</v>
      </c>
      <c r="K31">
        <f t="shared" si="6"/>
        <v>-12.316942447031936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6.6657058720649092</v>
      </c>
      <c r="J32">
        <f t="shared" si="5"/>
        <v>4.6075815243631163E-6</v>
      </c>
      <c r="K32">
        <f t="shared" si="6"/>
        <v>-12.287807453719983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6.9056565416955094</v>
      </c>
      <c r="J33">
        <f t="shared" si="5"/>
        <v>4.5167626557618573E-6</v>
      </c>
      <c r="K33">
        <f t="shared" si="6"/>
        <v>-12.307715047334302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6.9934051100196379</v>
      </c>
      <c r="J34">
        <f t="shared" si="5"/>
        <v>4.357935569238848E-6</v>
      </c>
      <c r="K34">
        <f t="shared" si="6"/>
        <v>-12.34351210603052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13.713223093375055</v>
      </c>
      <c r="J35">
        <f t="shared" si="5"/>
        <v>8.4932649431047713E-6</v>
      </c>
      <c r="K35">
        <f t="shared" si="6"/>
        <v>-11.676237068185554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3420-1CA3-4FBD-B82A-475EFEEED13D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21</v>
      </c>
      <c r="J1" s="1" t="s">
        <v>22</v>
      </c>
      <c r="K1" t="s">
        <v>23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2*(((1-H2)^(-0.5))-1)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2*(((1-H3)^(-0.5))-1)</f>
        <v>1.0651973753848853E-2</v>
      </c>
      <c r="J3">
        <f t="shared" ref="J3:J35" si="5">I3/G3</f>
        <v>1.1384746931282475E-7</v>
      </c>
      <c r="K3">
        <f t="shared" ref="K3:K35" si="6">LN(J3)</f>
        <v>-15.988406272941731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9.186681812551889E-3</v>
      </c>
      <c r="J4">
        <f t="shared" si="5"/>
        <v>9.5607483472041809E-8</v>
      </c>
      <c r="K4">
        <f t="shared" si="6"/>
        <v>-16.163014740956442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2.281169851006748E-2</v>
      </c>
      <c r="J5">
        <f t="shared" si="5"/>
        <v>1.9721456955957245E-7</v>
      </c>
      <c r="K5">
        <f t="shared" si="6"/>
        <v>-15.438973515359095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6.3978401603399515E-2</v>
      </c>
      <c r="J6">
        <f t="shared" si="5"/>
        <v>4.6486892815896689E-7</v>
      </c>
      <c r="K6">
        <f t="shared" si="6"/>
        <v>-14.581510346020211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8.702340767724337E-2</v>
      </c>
      <c r="J7">
        <f t="shared" si="5"/>
        <v>5.8233521037735514E-7</v>
      </c>
      <c r="K7">
        <f t="shared" si="6"/>
        <v>-14.356219592170223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9.1666598753958883E-2</v>
      </c>
      <c r="J8">
        <f t="shared" si="5"/>
        <v>5.9541163182026183E-7</v>
      </c>
      <c r="K8">
        <f t="shared" si="6"/>
        <v>-14.334012852411355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9.7438807031623664E-2</v>
      </c>
      <c r="J9">
        <f t="shared" si="5"/>
        <v>5.7710300277931778E-7</v>
      </c>
      <c r="K9">
        <f t="shared" si="6"/>
        <v>-14.365245072021198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0.10523291570730864</v>
      </c>
      <c r="J10">
        <f t="shared" si="5"/>
        <v>5.2732561285060474E-7</v>
      </c>
      <c r="K10">
        <f t="shared" si="6"/>
        <v>-14.455447618006097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0.1246752684674397</v>
      </c>
      <c r="J11">
        <f t="shared" si="5"/>
        <v>5.301370728857428E-7</v>
      </c>
      <c r="K11">
        <f t="shared" si="6"/>
        <v>-14.450130235752415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0.18338870133093854</v>
      </c>
      <c r="J12">
        <f t="shared" si="5"/>
        <v>6.8191881547667779E-7</v>
      </c>
      <c r="K12">
        <f t="shared" si="6"/>
        <v>-14.198355225079142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0.66201775197989488</v>
      </c>
      <c r="J13">
        <f t="shared" si="5"/>
        <v>2.1400391630583493E-6</v>
      </c>
      <c r="K13">
        <f t="shared" si="6"/>
        <v>-13.054686428603411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1.1357227201294022</v>
      </c>
      <c r="J14">
        <f t="shared" si="5"/>
        <v>3.2398159088451343E-6</v>
      </c>
      <c r="K14">
        <f t="shared" si="6"/>
        <v>-12.639994048031928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1.4594488180363858</v>
      </c>
      <c r="J15">
        <f t="shared" si="5"/>
        <v>3.691226625519201E-6</v>
      </c>
      <c r="K15">
        <f t="shared" si="6"/>
        <v>-12.509551736310847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1.7761526680120907</v>
      </c>
      <c r="J16">
        <f t="shared" si="5"/>
        <v>4.0397911593589332E-6</v>
      </c>
      <c r="K16">
        <f t="shared" si="6"/>
        <v>-12.419317560555344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2.187012630984845</v>
      </c>
      <c r="J17">
        <f t="shared" si="5"/>
        <v>4.5132750636651584E-6</v>
      </c>
      <c r="K17">
        <f t="shared" si="6"/>
        <v>-12.308487489793231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2.7493996218944083</v>
      </c>
      <c r="J18">
        <f t="shared" si="5"/>
        <v>5.1671276768385339E-6</v>
      </c>
      <c r="K18">
        <f t="shared" si="6"/>
        <v>-12.173193598912544</v>
      </c>
      <c r="M18">
        <v>4049.1</v>
      </c>
      <c r="N18">
        <v>5.9955999999999996</v>
      </c>
      <c r="O18">
        <v>0.91</v>
      </c>
      <c r="P18">
        <f>0.008314*M18</f>
        <v>33.664217399999998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3.6399264091145058</v>
      </c>
      <c r="J19">
        <f t="shared" si="5"/>
        <v>6.2516816523916017E-6</v>
      </c>
      <c r="K19">
        <f t="shared" si="6"/>
        <v>-11.982660066024637</v>
      </c>
      <c r="M19">
        <v>6305.9</v>
      </c>
      <c r="N19">
        <v>3.5165000000000002</v>
      </c>
      <c r="O19">
        <v>0.91</v>
      </c>
      <c r="P19">
        <f>0.008314*M19</f>
        <v>52.427252599999996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5.2698517837707985</v>
      </c>
      <c r="J20">
        <f t="shared" si="5"/>
        <v>8.2842077109720817E-6</v>
      </c>
      <c r="K20">
        <f t="shared" si="6"/>
        <v>-11.701159540992009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8.6930925122784828</v>
      </c>
      <c r="J21">
        <f t="shared" si="5"/>
        <v>1.2585572111244408E-5</v>
      </c>
      <c r="K21">
        <f t="shared" si="6"/>
        <v>-11.282959470637163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19.732085655837423</v>
      </c>
      <c r="J22">
        <f t="shared" si="5"/>
        <v>2.6410745223053229E-5</v>
      </c>
      <c r="K22">
        <f t="shared" si="6"/>
        <v>-10.541739614595814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24.342070698808225</v>
      </c>
      <c r="J23">
        <f t="shared" si="5"/>
        <v>3.0211176628365826E-5</v>
      </c>
      <c r="K23">
        <f t="shared" si="6"/>
        <v>-10.407298615016783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27.28833616854002</v>
      </c>
      <c r="J24">
        <f t="shared" si="5"/>
        <v>3.1424491557104485E-5</v>
      </c>
      <c r="K24">
        <f t="shared" si="6"/>
        <v>-10.367922983185935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36.612816892922574</v>
      </c>
      <c r="J25">
        <f t="shared" si="5"/>
        <v>3.9295735721775165E-5</v>
      </c>
      <c r="K25">
        <f t="shared" si="6"/>
        <v>-10.144394550783487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35.774705103110009</v>
      </c>
      <c r="J26">
        <f t="shared" si="5"/>
        <v>3.5887805992785782E-5</v>
      </c>
      <c r="K26">
        <f t="shared" si="6"/>
        <v>-10.235112986108696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39.119878270121809</v>
      </c>
      <c r="J27">
        <f t="shared" si="5"/>
        <v>3.6764290594856245E-5</v>
      </c>
      <c r="K27">
        <f t="shared" si="6"/>
        <v>-10.210983548167796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36.253863831884907</v>
      </c>
      <c r="J28">
        <f t="shared" si="5"/>
        <v>3.1933084455378184E-5</v>
      </c>
      <c r="K28">
        <f t="shared" si="6"/>
        <v>-10.351867955358857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43.762310459300672</v>
      </c>
      <c r="J29">
        <f t="shared" si="5"/>
        <v>3.6203722357560065E-5</v>
      </c>
      <c r="K29">
        <f t="shared" si="6"/>
        <v>-10.226348616862031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40.698523602963242</v>
      </c>
      <c r="J30">
        <f t="shared" si="5"/>
        <v>3.1648345702295057E-5</v>
      </c>
      <c r="K30">
        <f t="shared" si="6"/>
        <v>-10.360824679230022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40.716499658827694</v>
      </c>
      <c r="J31">
        <f t="shared" si="5"/>
        <v>2.9760129854037045E-5</v>
      </c>
      <c r="K31">
        <f t="shared" si="6"/>
        <v>-10.422340984634001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54.036323623321636</v>
      </c>
      <c r="J32">
        <f t="shared" si="5"/>
        <v>3.7351898081004687E-5</v>
      </c>
      <c r="K32">
        <f t="shared" si="6"/>
        <v>-10.195126828908146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61.17922011302646</v>
      </c>
      <c r="J33">
        <f t="shared" si="5"/>
        <v>4.0015314263994123E-5</v>
      </c>
      <c r="K33">
        <f t="shared" si="6"/>
        <v>-10.126248320521372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64.01287082868383</v>
      </c>
      <c r="J34">
        <f t="shared" si="5"/>
        <v>3.988957629148839E-5</v>
      </c>
      <c r="K34">
        <f t="shared" si="6"/>
        <v>-10.12939551402645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1898.2841892280255</v>
      </c>
      <c r="J35">
        <f t="shared" si="5"/>
        <v>1.1756995745376155E-3</v>
      </c>
      <c r="K35">
        <f t="shared" si="6"/>
        <v>-6.7458919259707022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86CF7-3FA0-428A-88DA-3392E9354D09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18</v>
      </c>
      <c r="J1" s="1" t="s">
        <v>19</v>
      </c>
      <c r="K1" t="s">
        <v>20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0.5*(((1-H2)^(-2))-1)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0.5*(((1-H3)^(-2))-1)</f>
        <v>1.0737374720145465E-2</v>
      </c>
      <c r="J3">
        <f t="shared" ref="J3:J35" si="5">I3/G3</f>
        <v>1.1476022821689415E-7</v>
      </c>
      <c r="K3">
        <f t="shared" ref="K3:K35" si="6">LN(J3)</f>
        <v>-15.980420857190277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9.2501722049594948E-3</v>
      </c>
      <c r="J4">
        <f t="shared" si="5"/>
        <v>9.6268239636955441E-8</v>
      </c>
      <c r="K4">
        <f t="shared" si="6"/>
        <v>-16.156127379010275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2.3204954815254752E-2</v>
      </c>
      <c r="J5">
        <f t="shared" si="5"/>
        <v>2.0061439850785826E-7</v>
      </c>
      <c r="K5">
        <f t="shared" si="6"/>
        <v>-15.421881186786768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6.7114321759930262E-2</v>
      </c>
      <c r="J6">
        <f t="shared" si="5"/>
        <v>4.8765461528812282E-7</v>
      </c>
      <c r="K6">
        <f t="shared" si="6"/>
        <v>-14.533658437227592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9.2869763687912221E-2</v>
      </c>
      <c r="J7">
        <f t="shared" si="5"/>
        <v>6.2145731612206101E-7</v>
      </c>
      <c r="K7">
        <f t="shared" si="6"/>
        <v>-14.291198607160158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9.8163442430750258E-2</v>
      </c>
      <c r="J8">
        <f t="shared" si="5"/>
        <v>6.3761125903303038E-7</v>
      </c>
      <c r="K8">
        <f t="shared" si="6"/>
        <v>-14.265537051167986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0.10479364364087662</v>
      </c>
      <c r="J9">
        <f t="shared" si="5"/>
        <v>6.2066365814298195E-7</v>
      </c>
      <c r="K9">
        <f t="shared" si="6"/>
        <v>-14.292476515034721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0.11383355933855666</v>
      </c>
      <c r="J10">
        <f t="shared" si="5"/>
        <v>5.7042372187166386E-7</v>
      </c>
      <c r="K10">
        <f t="shared" si="6"/>
        <v>-14.376886380577034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0.13682524649556849</v>
      </c>
      <c r="J11">
        <f t="shared" si="5"/>
        <v>5.8180051718095573E-7</v>
      </c>
      <c r="K11">
        <f t="shared" si="6"/>
        <v>-14.357138201953159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0.2101895145825593</v>
      </c>
      <c r="J12">
        <f t="shared" si="5"/>
        <v>7.8157587555573102E-7</v>
      </c>
      <c r="K12">
        <f t="shared" si="6"/>
        <v>-14.061953602155125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1.0692560470192132</v>
      </c>
      <c r="J13">
        <f t="shared" si="5"/>
        <v>3.4564780311624769E-6</v>
      </c>
      <c r="K13">
        <f t="shared" si="6"/>
        <v>-12.575260397385579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2.5213471806024303</v>
      </c>
      <c r="J14">
        <f t="shared" si="5"/>
        <v>7.1925132452284234E-6</v>
      </c>
      <c r="K14">
        <f t="shared" si="6"/>
        <v>-11.842469899989082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3.9758720226402415</v>
      </c>
      <c r="J15">
        <f t="shared" si="5"/>
        <v>1.0055744667615094E-5</v>
      </c>
      <c r="K15">
        <f t="shared" si="6"/>
        <v>-11.507366478047304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5.8540144604863702</v>
      </c>
      <c r="J16">
        <f t="shared" si="5"/>
        <v>1.331473149247957E-5</v>
      </c>
      <c r="K16">
        <f t="shared" si="6"/>
        <v>-11.226639504693708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9.1043307081996456</v>
      </c>
      <c r="J17">
        <f t="shared" si="5"/>
        <v>1.8788345423581208E-5</v>
      </c>
      <c r="K17">
        <f t="shared" si="6"/>
        <v>-10.882273804638471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15.400283764162189</v>
      </c>
      <c r="J18">
        <f t="shared" si="5"/>
        <v>2.8942766935473769E-5</v>
      </c>
      <c r="K18">
        <f t="shared" si="6"/>
        <v>-10.45019023195065</v>
      </c>
      <c r="M18">
        <v>6236.5</v>
      </c>
      <c r="N18">
        <v>1.6024</v>
      </c>
      <c r="O18">
        <v>0.95</v>
      </c>
      <c r="P18">
        <f>0.008314*M18</f>
        <v>51.850261000000003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31.118682580175083</v>
      </c>
      <c r="J19">
        <f t="shared" si="5"/>
        <v>5.3447261034160838E-5</v>
      </c>
      <c r="K19">
        <f t="shared" si="6"/>
        <v>-9.8368151653205107</v>
      </c>
      <c r="M19">
        <v>22546</v>
      </c>
      <c r="N19">
        <v>20.469000000000001</v>
      </c>
      <c r="O19">
        <v>0.9</v>
      </c>
      <c r="P19">
        <f>0.008314*M19</f>
        <v>187.44744400000002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86.787538831721378</v>
      </c>
      <c r="J20">
        <f t="shared" si="5"/>
        <v>1.3643002268492362E-4</v>
      </c>
      <c r="K20">
        <f t="shared" si="6"/>
        <v>-8.8996987291143199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408.06703075646101</v>
      </c>
      <c r="J21">
        <f t="shared" si="5"/>
        <v>5.907859642069694E-4</v>
      </c>
      <c r="K21">
        <f t="shared" si="6"/>
        <v>-7.4340567648557281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6969.8671475681367</v>
      </c>
      <c r="J22">
        <f t="shared" si="5"/>
        <v>9.3289370765778055E-3</v>
      </c>
      <c r="K22">
        <f t="shared" si="6"/>
        <v>-4.6746341959528683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15046.491156288961</v>
      </c>
      <c r="J23">
        <f t="shared" si="5"/>
        <v>1.8674344002379623E-2</v>
      </c>
      <c r="K23">
        <f t="shared" si="6"/>
        <v>-3.9806046756281703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22994.256998267516</v>
      </c>
      <c r="J24">
        <f t="shared" si="5"/>
        <v>2.6479549007351878E-2</v>
      </c>
      <c r="K24">
        <f t="shared" si="6"/>
        <v>-3.6313825795027816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69466.087326408859</v>
      </c>
      <c r="J25">
        <f t="shared" si="5"/>
        <v>7.4556432442432083E-2</v>
      </c>
      <c r="K25">
        <f t="shared" si="6"/>
        <v>-2.5961989578929066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63628.390736049798</v>
      </c>
      <c r="J26">
        <f t="shared" si="5"/>
        <v>6.3829550398446552E-2</v>
      </c>
      <c r="K26">
        <f t="shared" si="6"/>
        <v>-2.7515390234731698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89341.835863827102</v>
      </c>
      <c r="J27">
        <f t="shared" si="5"/>
        <v>8.3962153289324687E-2</v>
      </c>
      <c r="K27">
        <f t="shared" si="6"/>
        <v>-2.4773891377491797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66918.778849448165</v>
      </c>
      <c r="J28">
        <f t="shared" si="5"/>
        <v>5.8943317781505022E-2</v>
      </c>
      <c r="K28">
        <f t="shared" si="6"/>
        <v>-2.831179012427115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137050.36915776957</v>
      </c>
      <c r="J29">
        <f t="shared" si="5"/>
        <v>0.11337914890493402</v>
      </c>
      <c r="K29">
        <f t="shared" si="6"/>
        <v>-2.1770177766855596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103872.20848229156</v>
      </c>
      <c r="J30">
        <f t="shared" si="5"/>
        <v>8.0774024998515562E-2</v>
      </c>
      <c r="K30">
        <f t="shared" si="6"/>
        <v>-2.5160998379291906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104047.24039747365</v>
      </c>
      <c r="J31">
        <f t="shared" si="5"/>
        <v>7.6049253033264749E-2</v>
      </c>
      <c r="K31">
        <f t="shared" si="6"/>
        <v>-2.5763740823728725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308125.65232518944</v>
      </c>
      <c r="J32">
        <f t="shared" si="5"/>
        <v>0.21298780505538201</v>
      </c>
      <c r="K32">
        <f t="shared" si="6"/>
        <v>-1.5465203681728599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497905.16125516267</v>
      </c>
      <c r="J33">
        <f t="shared" si="5"/>
        <v>0.3256633782595042</v>
      </c>
      <c r="K33">
        <f t="shared" si="6"/>
        <v>-1.1218910131215833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593422.67428936216</v>
      </c>
      <c r="J34">
        <f t="shared" si="5"/>
        <v>0.36979093005398467</v>
      </c>
      <c r="K34">
        <f t="shared" si="6"/>
        <v>-0.9948174869551395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407496836411.13562</v>
      </c>
      <c r="J35">
        <f t="shared" si="5"/>
        <v>252382.57786302763</v>
      </c>
      <c r="K35">
        <f t="shared" si="6"/>
        <v>12.438701381367542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53D00-1F51-42F7-A871-F42EF5C507C5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13.66406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15</v>
      </c>
      <c r="J1" s="1" t="s">
        <v>16</v>
      </c>
      <c r="K1" t="s">
        <v>17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((1-H2)*(LN(1-H2)))+H2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((1-H3)*(LN(1-H3)))+H3</f>
        <v>5.6033497790736186E-5</v>
      </c>
      <c r="J3">
        <f t="shared" ref="J3:J35" si="5">I3/G3</f>
        <v>5.9888167842284289E-10</v>
      </c>
      <c r="K3">
        <f t="shared" ref="K3:K35" si="6">LN(J3)</f>
        <v>-21.235957069173427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4.1748760439297775E-5</v>
      </c>
      <c r="J4">
        <f t="shared" si="5"/>
        <v>4.3448701121059422E-10</v>
      </c>
      <c r="K4">
        <f t="shared" si="6"/>
        <v>-21.55685506531643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2.533926808423112E-4</v>
      </c>
      <c r="J5">
        <f t="shared" si="5"/>
        <v>2.1906623244125408E-9</v>
      </c>
      <c r="K5">
        <f t="shared" si="6"/>
        <v>-19.939061907602508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1.9016920075012045E-3</v>
      </c>
      <c r="J6">
        <f t="shared" si="5"/>
        <v>1.3817749475763479E-8</v>
      </c>
      <c r="K6">
        <f t="shared" si="6"/>
        <v>-18.097311877326153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3.4284985213604013E-3</v>
      </c>
      <c r="J7">
        <f t="shared" si="5"/>
        <v>2.294251007866421E-8</v>
      </c>
      <c r="K7">
        <f t="shared" si="6"/>
        <v>-17.590274311934433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3.7844644652737791E-3</v>
      </c>
      <c r="J8">
        <f t="shared" si="5"/>
        <v>2.4581627260792628E-8</v>
      </c>
      <c r="K8">
        <f t="shared" si="6"/>
        <v>-17.521266532363832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4.2487055947417612E-3</v>
      </c>
      <c r="J9">
        <f t="shared" si="5"/>
        <v>2.5163903698605245E-8</v>
      </c>
      <c r="K9">
        <f t="shared" si="6"/>
        <v>-17.497855262196943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4.9129439887021648E-3</v>
      </c>
      <c r="J10">
        <f t="shared" si="5"/>
        <v>2.4618924433765667E-8</v>
      </c>
      <c r="K10">
        <f t="shared" si="6"/>
        <v>-17.519750403831409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6.7498848776681719E-3</v>
      </c>
      <c r="J11">
        <f t="shared" si="5"/>
        <v>2.8701475884908749E-8</v>
      </c>
      <c r="K11">
        <f t="shared" si="6"/>
        <v>-17.366317290941751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1.3705926763294823E-2</v>
      </c>
      <c r="J12">
        <f t="shared" si="5"/>
        <v>5.096458656179672E-8</v>
      </c>
      <c r="K12">
        <f t="shared" si="6"/>
        <v>-16.792134826557572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0.11272970464121695</v>
      </c>
      <c r="J13">
        <f t="shared" si="5"/>
        <v>3.6441014164757829E-7</v>
      </c>
      <c r="K13">
        <f t="shared" si="6"/>
        <v>-14.824985840862325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0.22730725320457035</v>
      </c>
      <c r="J14">
        <f t="shared" si="5"/>
        <v>6.4842733360493849E-7</v>
      </c>
      <c r="K14">
        <f t="shared" si="6"/>
        <v>-14.248715892506198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0.29947805967615976</v>
      </c>
      <c r="J15">
        <f t="shared" si="5"/>
        <v>7.574375846374553E-7</v>
      </c>
      <c r="K15">
        <f t="shared" si="6"/>
        <v>-14.093324699475877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0.36291055475480649</v>
      </c>
      <c r="J16">
        <f t="shared" si="5"/>
        <v>8.2542614558994282E-7</v>
      </c>
      <c r="K16">
        <f t="shared" si="6"/>
        <v>-14.007366043863628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0.43467684016085345</v>
      </c>
      <c r="J17">
        <f t="shared" si="5"/>
        <v>8.9703009285653279E-7</v>
      </c>
      <c r="K17">
        <f t="shared" si="6"/>
        <v>-13.924176427115306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0.515934448275432</v>
      </c>
      <c r="J18">
        <f t="shared" si="5"/>
        <v>9.6962956781143702E-7</v>
      </c>
      <c r="K18">
        <f t="shared" si="6"/>
        <v>-13.84635172724129</v>
      </c>
      <c r="M18">
        <v>6705.8</v>
      </c>
      <c r="N18">
        <v>3.4022999999999999</v>
      </c>
      <c r="O18">
        <v>0.9</v>
      </c>
      <c r="P18">
        <f>0.008314*M18</f>
        <v>55.752021200000001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0.61350939589158404</v>
      </c>
      <c r="J19">
        <f t="shared" si="5"/>
        <v>1.0537205983783433E-6</v>
      </c>
      <c r="K19">
        <f t="shared" si="6"/>
        <v>-13.763183229914421</v>
      </c>
      <c r="M19">
        <v>1061.2</v>
      </c>
      <c r="N19">
        <v>12.378</v>
      </c>
      <c r="O19">
        <v>0.9</v>
      </c>
      <c r="P19">
        <f>0.008314*M19</f>
        <v>8.8228168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0.72895916985480624</v>
      </c>
      <c r="J20">
        <f t="shared" si="5"/>
        <v>1.1459239127924667E-6</v>
      </c>
      <c r="K20">
        <f t="shared" si="6"/>
        <v>-13.679299335599739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0.84772374365028003</v>
      </c>
      <c r="J21">
        <f t="shared" si="5"/>
        <v>1.2273064264593075E-6</v>
      </c>
      <c r="K21">
        <f t="shared" si="6"/>
        <v>-13.610688687098769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0.95112016739601279</v>
      </c>
      <c r="J22">
        <f t="shared" si="5"/>
        <v>1.2730429441538807E-6</v>
      </c>
      <c r="K22">
        <f t="shared" si="6"/>
        <v>-13.574100504351655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0.96451362641567473</v>
      </c>
      <c r="J23">
        <f t="shared" si="5"/>
        <v>1.197067081459764E-6</v>
      </c>
      <c r="K23">
        <f t="shared" si="6"/>
        <v>-13.635636091638924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0.97030526889047308</v>
      </c>
      <c r="J24">
        <f t="shared" si="5"/>
        <v>1.1173766528578359E-6</v>
      </c>
      <c r="K24">
        <f t="shared" si="6"/>
        <v>-13.704526894306612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0.98143230586077768</v>
      </c>
      <c r="J25">
        <f t="shared" si="5"/>
        <v>1.0533498319101621E-6</v>
      </c>
      <c r="K25">
        <f t="shared" si="6"/>
        <v>-13.763535155950379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0.98072226944576113</v>
      </c>
      <c r="J26">
        <f t="shared" si="5"/>
        <v>9.8382279985906486E-7</v>
      </c>
      <c r="K26">
        <f t="shared" si="6"/>
        <v>-13.831820037554808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0.98332977533236232</v>
      </c>
      <c r="J27">
        <f t="shared" si="5"/>
        <v>9.2411896993311146E-7</v>
      </c>
      <c r="K27">
        <f t="shared" si="6"/>
        <v>-13.894425018254118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0.98113327205758327</v>
      </c>
      <c r="J28">
        <f t="shared" si="5"/>
        <v>8.6420062103949836E-7</v>
      </c>
      <c r="K28">
        <f t="shared" si="6"/>
        <v>-13.961460894819471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0.98613185895062838</v>
      </c>
      <c r="J29">
        <f t="shared" si="5"/>
        <v>8.1580802418089805E-7</v>
      </c>
      <c r="K29">
        <f t="shared" si="6"/>
        <v>-14.019086774145528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0.98437434120706513</v>
      </c>
      <c r="J30">
        <f t="shared" si="5"/>
        <v>7.654778771562577E-7</v>
      </c>
      <c r="K30">
        <f t="shared" si="6"/>
        <v>-14.082765522127474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0.9843856442986203</v>
      </c>
      <c r="J31">
        <f t="shared" si="5"/>
        <v>7.1949811123867947E-7</v>
      </c>
      <c r="K31">
        <f t="shared" si="6"/>
        <v>-14.144711935725034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0.99023498592900294</v>
      </c>
      <c r="J32">
        <f t="shared" si="5"/>
        <v>6.8448691159111118E-7</v>
      </c>
      <c r="K32">
        <f t="shared" si="6"/>
        <v>-14.194596313524004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0.99207773413894285</v>
      </c>
      <c r="J33">
        <f t="shared" si="5"/>
        <v>6.4888539331720452E-7</v>
      </c>
      <c r="K33">
        <f t="shared" si="6"/>
        <v>-14.248009725486025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0.99266272874836792</v>
      </c>
      <c r="J34">
        <f t="shared" si="5"/>
        <v>6.1857709453614922E-7</v>
      </c>
      <c r="K34">
        <f t="shared" si="6"/>
        <v>-14.295844005288931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0.99998370213554499</v>
      </c>
      <c r="J35">
        <f t="shared" si="5"/>
        <v>6.1933846355398625E-7</v>
      </c>
      <c r="K35">
        <f t="shared" si="6"/>
        <v>-14.294613922818662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9D940-C001-43AC-8258-63129DE7DA1D}">
  <dimension ref="A1:P35"/>
  <sheetViews>
    <sheetView workbookViewId="0">
      <selection activeCell="M18" sqref="M18:P19"/>
    </sheetView>
  </sheetViews>
  <sheetFormatPr defaultRowHeight="14.4" x14ac:dyDescent="0.3"/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8</v>
      </c>
      <c r="J1" s="1" t="s">
        <v>9</v>
      </c>
      <c r="K1" t="s">
        <v>10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H2*H2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H3*H3</f>
        <v>1.1167154178774296E-4</v>
      </c>
      <c r="J3">
        <f t="shared" ref="J3:J35" si="5">I3/G3</f>
        <v>1.1935367773697476E-9</v>
      </c>
      <c r="K3">
        <f t="shared" ref="K3:K35" si="6">LN(J3)</f>
        <v>-20.546344855903232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8.3243195663559644E-5</v>
      </c>
      <c r="J4">
        <f t="shared" si="5"/>
        <v>8.6632721323706651E-10</v>
      </c>
      <c r="K4">
        <f t="shared" si="6"/>
        <v>-20.866758434346725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5.0298244605072545E-4</v>
      </c>
      <c r="J5">
        <f t="shared" si="5"/>
        <v>4.3484472035318533E-9</v>
      </c>
      <c r="K5">
        <f t="shared" si="6"/>
        <v>-19.253447020278205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3.7251945640227263E-3</v>
      </c>
      <c r="J6">
        <f t="shared" si="5"/>
        <v>2.7067372124983483E-8</v>
      </c>
      <c r="K6">
        <f t="shared" si="6"/>
        <v>-17.424936815055624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6.6677167260796805E-3</v>
      </c>
      <c r="J7">
        <f t="shared" si="5"/>
        <v>4.4618411598165732E-8</v>
      </c>
      <c r="K7">
        <f t="shared" si="6"/>
        <v>-16.925119247003146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7.3494166195562545E-3</v>
      </c>
      <c r="J8">
        <f t="shared" si="5"/>
        <v>4.7737433283875987E-8</v>
      </c>
      <c r="K8">
        <f t="shared" si="6"/>
        <v>-16.85754998195792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8.2362908120682306E-3</v>
      </c>
      <c r="J9">
        <f t="shared" si="5"/>
        <v>4.878126389484263E-8</v>
      </c>
      <c r="K9">
        <f t="shared" si="6"/>
        <v>-16.835919534390921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9.5011944287751154E-3</v>
      </c>
      <c r="J10">
        <f t="shared" si="5"/>
        <v>4.7610798781836077E-8</v>
      </c>
      <c r="K10">
        <f t="shared" si="6"/>
        <v>-16.860206236274422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1.297686835085121E-2</v>
      </c>
      <c r="J11">
        <f t="shared" si="5"/>
        <v>5.5179500211307411E-8</v>
      </c>
      <c r="K11">
        <f t="shared" si="6"/>
        <v>-16.712674325622949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2.5898663567949318E-2</v>
      </c>
      <c r="J12">
        <f t="shared" si="5"/>
        <v>9.630247585872146E-8</v>
      </c>
      <c r="K12">
        <f t="shared" si="6"/>
        <v>-16.155771808621097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0.18968951537297812</v>
      </c>
      <c r="J13">
        <f t="shared" si="5"/>
        <v>6.1319049301273158E-7</v>
      </c>
      <c r="K13">
        <f t="shared" si="6"/>
        <v>-14.304590193962071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0.3518820819547494</v>
      </c>
      <c r="J14">
        <f t="shared" si="5"/>
        <v>1.0037953339743447E-6</v>
      </c>
      <c r="K14">
        <f t="shared" si="6"/>
        <v>-13.811722408098262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0.4432489314823217</v>
      </c>
      <c r="J15">
        <f t="shared" si="5"/>
        <v>1.1210617579736811E-6</v>
      </c>
      <c r="K15">
        <f t="shared" si="6"/>
        <v>-13.701234323532981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0.51765419136312296</v>
      </c>
      <c r="J16">
        <f t="shared" si="5"/>
        <v>1.1773846153745194E-6</v>
      </c>
      <c r="K16">
        <f t="shared" si="6"/>
        <v>-13.652215007046657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0.59572730146705954</v>
      </c>
      <c r="J17">
        <f t="shared" si="5"/>
        <v>1.2293852977177649E-6</v>
      </c>
      <c r="K17">
        <f t="shared" si="6"/>
        <v>-13.608996271453613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0.67678569336630456</v>
      </c>
      <c r="J18">
        <f t="shared" si="5"/>
        <v>1.2719279000525354E-6</v>
      </c>
      <c r="K18">
        <f t="shared" si="6"/>
        <v>-13.574976777001485</v>
      </c>
      <c r="M18">
        <v>6112.8</v>
      </c>
      <c r="N18">
        <v>3.9483999999999999</v>
      </c>
      <c r="O18">
        <v>0.88</v>
      </c>
      <c r="P18">
        <f>0.008314*M18</f>
        <v>50.8218192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0.76431046878185438</v>
      </c>
      <c r="J19">
        <f t="shared" si="5"/>
        <v>1.3127259173288489E-6</v>
      </c>
      <c r="K19">
        <f t="shared" si="6"/>
        <v>-13.543404729804221</v>
      </c>
      <c r="M19">
        <v>82.507999999999996</v>
      </c>
      <c r="N19">
        <v>13.455</v>
      </c>
      <c r="O19">
        <v>0.05</v>
      </c>
      <c r="P19">
        <f>0.008314*M19</f>
        <v>0.68597151199999995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0.85435852116294386</v>
      </c>
      <c r="J20">
        <f t="shared" si="5"/>
        <v>1.3430517098696061E-6</v>
      </c>
      <c r="K20">
        <f t="shared" si="6"/>
        <v>-13.520566137910789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0.93125838661764704</v>
      </c>
      <c r="J21">
        <f t="shared" si="5"/>
        <v>1.3482451224835254E-6</v>
      </c>
      <c r="K21">
        <f t="shared" si="6"/>
        <v>-13.51670672040035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0.98313275552792334</v>
      </c>
      <c r="J22">
        <f t="shared" si="5"/>
        <v>1.3158907365174978E-6</v>
      </c>
      <c r="K22">
        <f t="shared" si="6"/>
        <v>-13.540996755470465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0.98850426836976268</v>
      </c>
      <c r="J23">
        <f t="shared" si="5"/>
        <v>1.2268420965137757E-6</v>
      </c>
      <c r="K23">
        <f t="shared" si="6"/>
        <v>-13.611067091214677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0.99069563296987773</v>
      </c>
      <c r="J24">
        <f t="shared" si="5"/>
        <v>1.1408576309541936E-6</v>
      </c>
      <c r="K24">
        <f t="shared" si="6"/>
        <v>-13.683730270545022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0.99464148993886048</v>
      </c>
      <c r="J25">
        <f t="shared" si="5"/>
        <v>1.0675269603226159E-6</v>
      </c>
      <c r="K25">
        <f t="shared" si="6"/>
        <v>-13.750165836591011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0.99440140976393132</v>
      </c>
      <c r="J26">
        <f t="shared" si="5"/>
        <v>9.9754518645796678E-7</v>
      </c>
      <c r="K26">
        <f t="shared" si="6"/>
        <v>-13.817968389501159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0.99527423261150316</v>
      </c>
      <c r="J27">
        <f t="shared" si="5"/>
        <v>9.3534419653979979E-7</v>
      </c>
      <c r="K27">
        <f t="shared" si="6"/>
        <v>-13.882351250757479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0.9945405938199211</v>
      </c>
      <c r="J28">
        <f t="shared" si="5"/>
        <v>8.7601004196474116E-7</v>
      </c>
      <c r="K28">
        <f t="shared" si="6"/>
        <v>-13.947888282645655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0.99618355383035739</v>
      </c>
      <c r="J29">
        <f t="shared" si="5"/>
        <v>8.2412359908609087E-7</v>
      </c>
      <c r="K29">
        <f t="shared" si="6"/>
        <v>-14.008945319394762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0.99561683731828543</v>
      </c>
      <c r="J30">
        <f t="shared" si="5"/>
        <v>7.7422036636681726E-7</v>
      </c>
      <c r="K30">
        <f t="shared" si="6"/>
        <v>-14.07140929281095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0.99562052156024794</v>
      </c>
      <c r="J31">
        <f t="shared" si="5"/>
        <v>7.2770980450803726E-7</v>
      </c>
      <c r="K31">
        <f t="shared" si="6"/>
        <v>-14.133363488401137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0.99745390845475379</v>
      </c>
      <c r="J32">
        <f t="shared" si="5"/>
        <v>6.8947689685206514E-7</v>
      </c>
      <c r="K32">
        <f t="shared" si="6"/>
        <v>-14.187332647378033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0.99799680232394183</v>
      </c>
      <c r="J33">
        <f t="shared" si="5"/>
        <v>6.5275686100076055E-7</v>
      </c>
      <c r="K33">
        <f t="shared" si="6"/>
        <v>-14.242061118505889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0.99816501136804248</v>
      </c>
      <c r="J34">
        <f t="shared" si="5"/>
        <v>6.2200583815432309E-7</v>
      </c>
      <c r="K34">
        <f t="shared" si="6"/>
        <v>-14.290316358151083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0.99999778459752497</v>
      </c>
      <c r="J35">
        <f t="shared" si="5"/>
        <v>6.1934718550650125E-7</v>
      </c>
      <c r="K35">
        <f t="shared" si="6"/>
        <v>-14.294599840226324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F0D57-88C2-4121-B759-F4EB47784609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54</v>
      </c>
      <c r="J1" s="1" t="s">
        <v>55</v>
      </c>
      <c r="K1" t="s">
        <v>56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(1-((1-H2)^0.333))^2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(1-((1-H3)^0.333))^2</f>
        <v>1.2471100066963735E-5</v>
      </c>
      <c r="J3">
        <f t="shared" ref="J3:J35" si="5">I3/G3</f>
        <v>1.3329015025575014E-10</v>
      </c>
      <c r="K3">
        <f t="shared" ref="K3:K35" si="6">LN(J3)</f>
        <v>-22.738492783028764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9.2873018633751633E-6</v>
      </c>
      <c r="J4">
        <f t="shared" si="5"/>
        <v>9.6654654805754291E-11</v>
      </c>
      <c r="K4">
        <f t="shared" si="6"/>
        <v>-23.059876749967259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5.6623316765965756E-5</v>
      </c>
      <c r="J5">
        <f t="shared" si="5"/>
        <v>4.8952703097083952E-10</v>
      </c>
      <c r="K5">
        <f t="shared" si="6"/>
        <v>-21.437581433887463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4.3067778129830407E-4</v>
      </c>
      <c r="J6">
        <f t="shared" si="5"/>
        <v>3.1293172939066738E-9</v>
      </c>
      <c r="K6">
        <f t="shared" si="6"/>
        <v>-19.582450973148038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7.8218154391085707E-4</v>
      </c>
      <c r="J7">
        <f t="shared" si="5"/>
        <v>5.2341302884387572E-9</v>
      </c>
      <c r="K7">
        <f t="shared" si="6"/>
        <v>-19.068065140439305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8.6466084131314421E-4</v>
      </c>
      <c r="J8">
        <f t="shared" si="5"/>
        <v>5.6163218609123458E-9</v>
      </c>
      <c r="K8">
        <f t="shared" si="6"/>
        <v>-18.99758886044912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9.7249732216829813E-4</v>
      </c>
      <c r="J9">
        <f t="shared" si="5"/>
        <v>5.7598316514284037E-9</v>
      </c>
      <c r="K9">
        <f t="shared" si="6"/>
        <v>-18.972357589848304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1.1272925623198727E-3</v>
      </c>
      <c r="J10">
        <f t="shared" si="5"/>
        <v>5.6489002256731123E-9</v>
      </c>
      <c r="K10">
        <f t="shared" si="6"/>
        <v>-18.991804961058236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1.5581957481867702E-3</v>
      </c>
      <c r="J11">
        <f t="shared" si="5"/>
        <v>6.6256711782616152E-9</v>
      </c>
      <c r="K11">
        <f t="shared" si="6"/>
        <v>-18.832314160279349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3.2210855624957772E-3</v>
      </c>
      <c r="J12">
        <f t="shared" si="5"/>
        <v>1.1977394656186411E-8</v>
      </c>
      <c r="K12">
        <f t="shared" si="6"/>
        <v>-18.240244742351972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3.0067503715960862E-2</v>
      </c>
      <c r="J13">
        <f t="shared" si="5"/>
        <v>9.7196238764172646E-8</v>
      </c>
      <c r="K13">
        <f t="shared" si="6"/>
        <v>-16.146533822070566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6.6986548022829051E-2</v>
      </c>
      <c r="J14">
        <f t="shared" si="5"/>
        <v>1.9108896926729863E-7</v>
      </c>
      <c r="K14">
        <f t="shared" si="6"/>
        <v>-15.47052670967231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9.34913844261379E-2</v>
      </c>
      <c r="J15">
        <f t="shared" si="5"/>
        <v>2.3645768401438225E-7</v>
      </c>
      <c r="K15">
        <f t="shared" si="6"/>
        <v>-15.257496570966996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0.11909818341920128</v>
      </c>
      <c r="J16">
        <f t="shared" si="5"/>
        <v>2.7088425287849346E-7</v>
      </c>
      <c r="K16">
        <f t="shared" si="6"/>
        <v>-15.121574218454128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0.15104027025642</v>
      </c>
      <c r="J17">
        <f t="shared" si="5"/>
        <v>3.1169746150509106E-7</v>
      </c>
      <c r="K17">
        <f t="shared" si="6"/>
        <v>-14.981232794238714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0.19172126092403788</v>
      </c>
      <c r="J18">
        <f t="shared" si="5"/>
        <v>3.6031438488246957E-7</v>
      </c>
      <c r="K18">
        <f t="shared" si="6"/>
        <v>-14.836288895253089</v>
      </c>
      <c r="M18">
        <v>7399.8</v>
      </c>
      <c r="N18">
        <v>3.4683999999999999</v>
      </c>
      <c r="O18">
        <v>0.91</v>
      </c>
      <c r="P18">
        <f>0.008314*M18</f>
        <v>61.521937200000004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0.24865545063375974</v>
      </c>
      <c r="J19">
        <f t="shared" si="5"/>
        <v>4.2707311735799959E-7</v>
      </c>
      <c r="K19">
        <f t="shared" si="6"/>
        <v>-14.666310603346387</v>
      </c>
      <c r="M19">
        <v>3379.6</v>
      </c>
      <c r="N19">
        <v>10.180999999999999</v>
      </c>
      <c r="O19">
        <v>0.97</v>
      </c>
      <c r="P19">
        <f>0.008314*M19</f>
        <v>28.097994400000001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0.33251353908608355</v>
      </c>
      <c r="J20">
        <f t="shared" si="5"/>
        <v>5.2271132804583571E-7</v>
      </c>
      <c r="K20">
        <f t="shared" si="6"/>
        <v>-14.464236479287443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0.45236592619955279</v>
      </c>
      <c r="J21">
        <f t="shared" si="5"/>
        <v>6.5492044135190185E-7</v>
      </c>
      <c r="K21">
        <f t="shared" si="6"/>
        <v>-14.238752072273341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0.6333569790427781</v>
      </c>
      <c r="J22">
        <f t="shared" si="5"/>
        <v>8.4772740705151628E-7</v>
      </c>
      <c r="K22">
        <f t="shared" si="6"/>
        <v>-13.980706706780587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0.67303797184995429</v>
      </c>
      <c r="J23">
        <f t="shared" si="5"/>
        <v>8.3531386038376686E-7</v>
      </c>
      <c r="K23">
        <f t="shared" si="6"/>
        <v>-13.995458302021886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0.69327933321705582</v>
      </c>
      <c r="J24">
        <f t="shared" si="5"/>
        <v>7.9836126390552262E-7</v>
      </c>
      <c r="K24">
        <f t="shared" si="6"/>
        <v>-14.040704630278553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0.74093052041445284</v>
      </c>
      <c r="J25">
        <f t="shared" si="5"/>
        <v>7.9522452488575998E-7</v>
      </c>
      <c r="K25">
        <f t="shared" si="6"/>
        <v>-14.044641340925502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0.73740597738646219</v>
      </c>
      <c r="J26">
        <f t="shared" si="5"/>
        <v>7.3973726905900746E-7</v>
      </c>
      <c r="K26">
        <f t="shared" si="6"/>
        <v>-14.116970755602614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0.75079763791652265</v>
      </c>
      <c r="J27">
        <f t="shared" si="5"/>
        <v>7.0558866128620885E-7</v>
      </c>
      <c r="K27">
        <f t="shared" si="6"/>
        <v>-14.16423340198866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0.73943572877383101</v>
      </c>
      <c r="J28">
        <f t="shared" si="5"/>
        <v>6.5130888353731657E-7</v>
      </c>
      <c r="K28">
        <f t="shared" si="6"/>
        <v>-14.24428183178599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0.76679205600282407</v>
      </c>
      <c r="J29">
        <f t="shared" si="5"/>
        <v>6.3435240073365424E-7</v>
      </c>
      <c r="K29">
        <f t="shared" si="6"/>
        <v>-14.270661199810089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0.75654159411430422</v>
      </c>
      <c r="J30">
        <f t="shared" si="5"/>
        <v>5.8830856230253018E-7</v>
      </c>
      <c r="K30">
        <f t="shared" si="6"/>
        <v>-14.346014260868587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0.75660508187822206</v>
      </c>
      <c r="J31">
        <f t="shared" si="5"/>
        <v>5.5301083525332973E-7</v>
      </c>
      <c r="K31">
        <f t="shared" si="6"/>
        <v>-14.407888242029538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0.79451576246385658</v>
      </c>
      <c r="J32">
        <f t="shared" si="5"/>
        <v>5.4919857224508684E-7</v>
      </c>
      <c r="K32">
        <f t="shared" si="6"/>
        <v>-14.41480576275538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0.80945901512619023</v>
      </c>
      <c r="J33">
        <f t="shared" si="5"/>
        <v>5.2944049980135227E-7</v>
      </c>
      <c r="K33">
        <f t="shared" si="6"/>
        <v>-14.451445048754682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0.81466475115151116</v>
      </c>
      <c r="J34">
        <f t="shared" si="5"/>
        <v>5.0765777760560989E-7</v>
      </c>
      <c r="K34">
        <f t="shared" si="6"/>
        <v>-14.493458282513608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0.97931955647433111</v>
      </c>
      <c r="J35">
        <f t="shared" si="5"/>
        <v>6.0654015474441205E-7</v>
      </c>
      <c r="K35">
        <f t="shared" si="6"/>
        <v>-14.315494903425948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D322C-A61C-474F-926E-31303E1E604E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51</v>
      </c>
      <c r="J1" s="1" t="s">
        <v>52</v>
      </c>
      <c r="K1" t="s">
        <v>53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(H2)^0.5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(H3)^0.5</f>
        <v>0.1027982278945106</v>
      </c>
      <c r="J3">
        <f t="shared" ref="J3:J35" si="5">I3/G3</f>
        <v>1.098699486694128E-6</v>
      </c>
      <c r="K3">
        <f t="shared" ref="K3:K35" si="6">LN(J3)</f>
        <v>-13.721383362433524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9.5518432317997476E-2</v>
      </c>
      <c r="J4">
        <f t="shared" si="5"/>
        <v>9.9407785372959496E-7</v>
      </c>
      <c r="K4">
        <f t="shared" si="6"/>
        <v>-13.821450309685352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0.14975737091253624</v>
      </c>
      <c r="J5">
        <f t="shared" si="5"/>
        <v>1.2947012880191579E-6</v>
      </c>
      <c r="K5">
        <f t="shared" si="6"/>
        <v>-13.557230555042452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0.24705135496174788</v>
      </c>
      <c r="J6">
        <f t="shared" si="5"/>
        <v>1.7950823356485009E-6</v>
      </c>
      <c r="K6">
        <f t="shared" si="6"/>
        <v>-13.230459667633941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0.28575529411366973</v>
      </c>
      <c r="J7">
        <f t="shared" si="5"/>
        <v>1.9121909122577591E-6</v>
      </c>
      <c r="K7">
        <f t="shared" si="6"/>
        <v>-13.167260898812499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0.29279470382173167</v>
      </c>
      <c r="J8">
        <f t="shared" si="5"/>
        <v>1.9018200168935407E-6</v>
      </c>
      <c r="K8">
        <f t="shared" si="6"/>
        <v>-13.172699226660606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0.30125406661148196</v>
      </c>
      <c r="J9">
        <f t="shared" si="5"/>
        <v>1.7842442014354971E-6</v>
      </c>
      <c r="K9">
        <f t="shared" si="6"/>
        <v>-13.236515648961523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0.31220837680279911</v>
      </c>
      <c r="J10">
        <f t="shared" si="5"/>
        <v>1.5644864777152069E-6</v>
      </c>
      <c r="K10">
        <f t="shared" si="6"/>
        <v>-13.367952917073801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0.33751453058162323</v>
      </c>
      <c r="J11">
        <f t="shared" si="5"/>
        <v>1.4351600561876993E-6</v>
      </c>
      <c r="K11">
        <f t="shared" si="6"/>
        <v>-13.454234177559494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0.40116158496096649</v>
      </c>
      <c r="J12">
        <f t="shared" si="5"/>
        <v>1.4916929497072462E-6</v>
      </c>
      <c r="K12">
        <f t="shared" si="6"/>
        <v>-13.415598875145321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0.65994969387318436</v>
      </c>
      <c r="J13">
        <f t="shared" si="5"/>
        <v>2.1333539566169737E-6</v>
      </c>
      <c r="K13">
        <f t="shared" si="6"/>
        <v>-13.057815189149277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0.77019250530717553</v>
      </c>
      <c r="J14">
        <f t="shared" si="5"/>
        <v>2.1970872708112855E-6</v>
      </c>
      <c r="K14">
        <f t="shared" si="6"/>
        <v>-13.0283780426328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0.81594695180960208</v>
      </c>
      <c r="J15">
        <f t="shared" si="5"/>
        <v>2.0636866989163212E-6</v>
      </c>
      <c r="K15">
        <f t="shared" si="6"/>
        <v>-13.091016515027402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0.84822278377847549</v>
      </c>
      <c r="J16">
        <f t="shared" si="5"/>
        <v>1.9292502073654983E-6</v>
      </c>
      <c r="K16">
        <f t="shared" si="6"/>
        <v>-13.158379124123673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0.87854068008686448</v>
      </c>
      <c r="J17">
        <f t="shared" si="5"/>
        <v>1.813019132891762E-6</v>
      </c>
      <c r="K17">
        <f t="shared" si="6"/>
        <v>-13.220517073080249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0.90701149763825895</v>
      </c>
      <c r="J18">
        <f t="shared" si="5"/>
        <v>1.7046064076448064E-6</v>
      </c>
      <c r="K18">
        <f t="shared" si="6"/>
        <v>-13.282176319833948</v>
      </c>
      <c r="M18">
        <v>681.99</v>
      </c>
      <c r="N18">
        <v>11.999000000000001</v>
      </c>
      <c r="O18">
        <v>0.57999999999999996</v>
      </c>
      <c r="P18">
        <f>0.008314*M18</f>
        <v>5.6700648600000001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0.93501257563874751</v>
      </c>
      <c r="J19">
        <f t="shared" si="5"/>
        <v>1.6059118528438046E-6</v>
      </c>
      <c r="K19">
        <f t="shared" si="6"/>
        <v>-13.341818830095566</v>
      </c>
      <c r="M19">
        <v>1161.5</v>
      </c>
      <c r="N19">
        <v>14.874000000000001</v>
      </c>
      <c r="O19">
        <v>0.98</v>
      </c>
      <c r="P19">
        <f>0.008314*M19</f>
        <v>9.6567109999999996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0.96141310753007625</v>
      </c>
      <c r="J20">
        <f t="shared" si="5"/>
        <v>1.5113415339987656E-6</v>
      </c>
      <c r="K20">
        <f t="shared" si="6"/>
        <v>-13.402512868448778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0.98235293994092199</v>
      </c>
      <c r="J21">
        <f t="shared" si="5"/>
        <v>1.4222181285723969E-6</v>
      </c>
      <c r="K21">
        <f t="shared" si="6"/>
        <v>-13.463292842726597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0.99575625112147048</v>
      </c>
      <c r="J22">
        <f t="shared" si="5"/>
        <v>1.3327868686223612E-6</v>
      </c>
      <c r="K22">
        <f t="shared" si="6"/>
        <v>-13.528238418056588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0.99711359411430822</v>
      </c>
      <c r="J23">
        <f t="shared" si="5"/>
        <v>1.2375272129912469E-6</v>
      </c>
      <c r="K23">
        <f t="shared" si="6"/>
        <v>-13.602395352449392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0.99766574785414353</v>
      </c>
      <c r="J24">
        <f t="shared" si="5"/>
        <v>1.1488842220581677E-6</v>
      </c>
      <c r="K24">
        <f t="shared" si="6"/>
        <v>-13.676719328266806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0.99865767213642898</v>
      </c>
      <c r="J25">
        <f t="shared" si="5"/>
        <v>1.0718374408493588E-6</v>
      </c>
      <c r="K25">
        <f t="shared" si="6"/>
        <v>-13.746136147813054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0.99859740428720611</v>
      </c>
      <c r="J26">
        <f t="shared" si="5"/>
        <v>1.0017544465193443E-6</v>
      </c>
      <c r="K26">
        <f t="shared" si="6"/>
        <v>-13.81375764868848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0.99881645865508184</v>
      </c>
      <c r="J27">
        <f t="shared" si="5"/>
        <v>9.386731288723489E-7</v>
      </c>
      <c r="K27">
        <f t="shared" si="6"/>
        <v>-13.878798523908209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0.9986323452931799</v>
      </c>
      <c r="J28">
        <f t="shared" si="5"/>
        <v>8.7961413354438335E-7</v>
      </c>
      <c r="K28">
        <f t="shared" si="6"/>
        <v>-13.943782510245303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0.99904451991639387</v>
      </c>
      <c r="J29">
        <f t="shared" si="5"/>
        <v>8.2649042160451315E-7</v>
      </c>
      <c r="K29">
        <f t="shared" si="6"/>
        <v>-14.006077508857734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0.99890240357463311</v>
      </c>
      <c r="J30">
        <f t="shared" si="5"/>
        <v>7.7677531744374315E-7</v>
      </c>
      <c r="K30">
        <f t="shared" si="6"/>
        <v>-14.068114695134597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0.99890332767336942</v>
      </c>
      <c r="J31">
        <f t="shared" si="5"/>
        <v>7.3010924299196258E-7</v>
      </c>
      <c r="K31">
        <f t="shared" si="6"/>
        <v>-14.130071666065914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0.99936286846739752</v>
      </c>
      <c r="J32">
        <f t="shared" si="5"/>
        <v>6.9079644035635737E-7</v>
      </c>
      <c r="K32">
        <f t="shared" si="6"/>
        <v>-14.185420643616583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0.99949882394069012</v>
      </c>
      <c r="J33">
        <f t="shared" si="5"/>
        <v>6.5373928390374061E-7</v>
      </c>
      <c r="K33">
        <f t="shared" si="6"/>
        <v>-14.240557213435864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0.99954093683025125</v>
      </c>
      <c r="J34">
        <f t="shared" si="5"/>
        <v>6.2286324515678461E-7</v>
      </c>
      <c r="K34">
        <f t="shared" si="6"/>
        <v>-14.288938852436571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0.99999944614892111</v>
      </c>
      <c r="J35">
        <f t="shared" si="5"/>
        <v>6.1934821458596175E-7</v>
      </c>
      <c r="K35">
        <f t="shared" si="6"/>
        <v>-14.294598178672627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F8DA4-32EB-4527-AE57-74332937A01D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48</v>
      </c>
      <c r="J1" s="1" t="s">
        <v>49</v>
      </c>
      <c r="K1" t="s">
        <v>50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(H2)^0.333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(H3)^0.333</f>
        <v>0.21977709483816876</v>
      </c>
      <c r="J3">
        <f t="shared" ref="J3:J35" si="5">I3/G3</f>
        <v>2.3489605436935468E-6</v>
      </c>
      <c r="K3">
        <f t="shared" ref="K3:K35" si="6">LN(J3)</f>
        <v>-12.961537649493899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0.2092849823963206</v>
      </c>
      <c r="J4">
        <f t="shared" si="5"/>
        <v>2.1780672177046475E-6</v>
      </c>
      <c r="K4">
        <f t="shared" si="6"/>
        <v>-13.037072671806385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0.28236349314588216</v>
      </c>
      <c r="J5">
        <f t="shared" si="5"/>
        <v>2.4411244404061565E-6</v>
      </c>
      <c r="K5">
        <f t="shared" si="6"/>
        <v>-12.923051788579537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0.39409080498717919</v>
      </c>
      <c r="J6">
        <f t="shared" si="5"/>
        <v>2.8634752591562089E-6</v>
      </c>
      <c r="K6">
        <f t="shared" si="6"/>
        <v>-12.763474545220994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0.43420237431613545</v>
      </c>
      <c r="J7">
        <f t="shared" si="5"/>
        <v>2.9055553872530606E-6</v>
      </c>
      <c r="K7">
        <f t="shared" si="6"/>
        <v>-12.74888600271394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0.44129712936635446</v>
      </c>
      <c r="J8">
        <f t="shared" si="5"/>
        <v>2.8664033299508731E-6</v>
      </c>
      <c r="K8">
        <f t="shared" si="6"/>
        <v>-12.762452509237505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0.44974808568195296</v>
      </c>
      <c r="J9">
        <f t="shared" si="5"/>
        <v>2.6637330510118823E-6</v>
      </c>
      <c r="K9">
        <f t="shared" si="6"/>
        <v>-12.835782016383716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0.46057469290528513</v>
      </c>
      <c r="J10">
        <f t="shared" si="5"/>
        <v>2.3079549831658855E-6</v>
      </c>
      <c r="K10">
        <f t="shared" si="6"/>
        <v>-12.979148714202797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0.48511286058908454</v>
      </c>
      <c r="J11">
        <f t="shared" si="5"/>
        <v>2.0627692652540076E-6</v>
      </c>
      <c r="K11">
        <f t="shared" si="6"/>
        <v>-13.09146117440843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0.54426534133703297</v>
      </c>
      <c r="J12">
        <f t="shared" si="5"/>
        <v>2.0238148488755636E-6</v>
      </c>
      <c r="K12">
        <f t="shared" si="6"/>
        <v>-13.110526288551686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0.75821821584603044</v>
      </c>
      <c r="J13">
        <f t="shared" si="5"/>
        <v>2.4510168665447081E-6</v>
      </c>
      <c r="K13">
        <f t="shared" si="6"/>
        <v>-12.919007571946787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0.84037887334739081</v>
      </c>
      <c r="J14">
        <f t="shared" si="5"/>
        <v>2.397304196765572E-6</v>
      </c>
      <c r="K14">
        <f t="shared" si="6"/>
        <v>-12.941165703277646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0.87330679960507973</v>
      </c>
      <c r="J15">
        <f t="shared" si="5"/>
        <v>2.2087607808586157E-6</v>
      </c>
      <c r="K15">
        <f t="shared" si="6"/>
        <v>-13.023078932347115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0.89616425185170268</v>
      </c>
      <c r="J16">
        <f t="shared" si="5"/>
        <v>2.0382912387908406E-6</v>
      </c>
      <c r="K16">
        <f t="shared" si="6"/>
        <v>-13.103398729158247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0.91737184981123565</v>
      </c>
      <c r="J17">
        <f t="shared" si="5"/>
        <v>1.8931539009891155E-6</v>
      </c>
      <c r="K17">
        <f t="shared" si="6"/>
        <v>-13.177266388994681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0.93706586896672373</v>
      </c>
      <c r="J18">
        <f t="shared" si="5"/>
        <v>1.7610895658822002E-6</v>
      </c>
      <c r="K18">
        <f t="shared" si="6"/>
        <v>-13.249577868935962</v>
      </c>
      <c r="M18">
        <v>77.356999999999999</v>
      </c>
      <c r="N18">
        <v>12.895</v>
      </c>
      <c r="O18">
        <v>0.03</v>
      </c>
      <c r="P18">
        <f>0.008314*M18</f>
        <v>0.643146098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0.9562345319265344</v>
      </c>
      <c r="J19">
        <f t="shared" si="5"/>
        <v>1.6423611927040819E-6</v>
      </c>
      <c r="K19">
        <f t="shared" si="6"/>
        <v>-13.319375599928001</v>
      </c>
      <c r="M19">
        <v>1300</v>
      </c>
      <c r="N19">
        <v>15.032</v>
      </c>
      <c r="O19">
        <v>0.99</v>
      </c>
      <c r="P19">
        <f>0.008314*M19</f>
        <v>10.808200000000001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0.97413261865931899</v>
      </c>
      <c r="J20">
        <f t="shared" si="5"/>
        <v>1.5313366072000977E-6</v>
      </c>
      <c r="K20">
        <f t="shared" si="6"/>
        <v>-13.389369604448675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0.988212146759189</v>
      </c>
      <c r="J21">
        <f t="shared" si="5"/>
        <v>1.4307008946101263E-6</v>
      </c>
      <c r="K21">
        <f t="shared" si="6"/>
        <v>-13.45734609767892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0.99717165641567307</v>
      </c>
      <c r="J22">
        <f t="shared" si="5"/>
        <v>1.3346813418810198E-6</v>
      </c>
      <c r="K22">
        <f t="shared" si="6"/>
        <v>-13.52681798982451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0.99807672586062646</v>
      </c>
      <c r="J23">
        <f t="shared" si="5"/>
        <v>1.2387225650081085E-6</v>
      </c>
      <c r="K23">
        <f t="shared" si="6"/>
        <v>-13.601429898866856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0.99844478142198489</v>
      </c>
      <c r="J24">
        <f t="shared" si="5"/>
        <v>1.1497813355217417E-6</v>
      </c>
      <c r="K24">
        <f t="shared" si="6"/>
        <v>-13.675938776693165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0.99910580911844493</v>
      </c>
      <c r="J25">
        <f t="shared" si="5"/>
        <v>1.0723184164722931E-6</v>
      </c>
      <c r="K25">
        <f t="shared" si="6"/>
        <v>-13.745687509129109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0.99906565231447153</v>
      </c>
      <c r="J26">
        <f t="shared" si="5"/>
        <v>1.0022241749017465E-6</v>
      </c>
      <c r="K26">
        <f t="shared" si="6"/>
        <v>-13.813288852878001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0.99921160558578137</v>
      </c>
      <c r="J27">
        <f t="shared" si="5"/>
        <v>9.3904448219015808E-7</v>
      </c>
      <c r="K27">
        <f t="shared" si="6"/>
        <v>-13.878402986985657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0.9990889338001786</v>
      </c>
      <c r="J28">
        <f t="shared" si="5"/>
        <v>8.8001630528042106E-7</v>
      </c>
      <c r="K28">
        <f t="shared" si="6"/>
        <v>-13.943325400918063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0.99936354868189692</v>
      </c>
      <c r="J29">
        <f t="shared" si="5"/>
        <v>8.2675434799983203E-7</v>
      </c>
      <c r="K29">
        <f t="shared" si="6"/>
        <v>-14.005758225951277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0.99926886672413173</v>
      </c>
      <c r="J30">
        <f t="shared" si="5"/>
        <v>7.770602897576194E-7</v>
      </c>
      <c r="K30">
        <f t="shared" si="6"/>
        <v>-14.067747896593294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0.99926948239958246</v>
      </c>
      <c r="J31">
        <f t="shared" si="5"/>
        <v>7.3037686944045584E-7</v>
      </c>
      <c r="K31">
        <f t="shared" si="6"/>
        <v>-14.129705176512593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0.99957562523741139</v>
      </c>
      <c r="J32">
        <f t="shared" si="5"/>
        <v>6.909435056756969E-7</v>
      </c>
      <c r="K32">
        <f t="shared" si="6"/>
        <v>-14.185207773864475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0.99966618880181446</v>
      </c>
      <c r="J33">
        <f t="shared" si="5"/>
        <v>6.5384875175086698E-7</v>
      </c>
      <c r="K33">
        <f t="shared" si="6"/>
        <v>-14.240389778671402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0.99969424048534916</v>
      </c>
      <c r="J34">
        <f t="shared" si="5"/>
        <v>6.2295877622368771E-7</v>
      </c>
      <c r="K34">
        <f t="shared" si="6"/>
        <v>-14.288785490133687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0.99999963113514734</v>
      </c>
      <c r="J35">
        <f t="shared" si="5"/>
        <v>6.1934832915691415E-7</v>
      </c>
      <c r="K35">
        <f t="shared" si="6"/>
        <v>-14.294597993686317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250DF-70B6-41CA-AD94-D8F9CA71A9BE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45</v>
      </c>
      <c r="J1" s="1" t="s">
        <v>46</v>
      </c>
      <c r="K1" t="s">
        <v>47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(H2)^0.25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(H3)^0.25</f>
        <v>0.32062162730313531</v>
      </c>
      <c r="J3">
        <f t="shared" ref="J3:J35" si="5">I3/G3</f>
        <v>3.4267790851655507E-6</v>
      </c>
      <c r="K3">
        <f t="shared" ref="K3:K35" si="6">LN(J3)</f>
        <v>-12.583889780188574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0.30906056415854399</v>
      </c>
      <c r="J4">
        <f t="shared" si="5"/>
        <v>3.2164500069301834E-6</v>
      </c>
      <c r="K4">
        <f t="shared" si="6"/>
        <v>-12.647232288908455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0.38698497504752849</v>
      </c>
      <c r="J5">
        <f t="shared" si="5"/>
        <v>3.3456112549593069E-6</v>
      </c>
      <c r="K5">
        <f t="shared" si="6"/>
        <v>-12.607861144169826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0.49704260879903234</v>
      </c>
      <c r="J6">
        <f t="shared" si="5"/>
        <v>3.6115260620932019E-6</v>
      </c>
      <c r="K6">
        <f t="shared" si="6"/>
        <v>-12.531380143063661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0.53456084229362488</v>
      </c>
      <c r="J7">
        <f t="shared" si="5"/>
        <v>3.5771249238032023E-6</v>
      </c>
      <c r="K7">
        <f t="shared" si="6"/>
        <v>-12.540951174114058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0.54110507650707884</v>
      </c>
      <c r="J8">
        <f t="shared" si="5"/>
        <v>3.5146963121656476E-6</v>
      </c>
      <c r="K8">
        <f t="shared" si="6"/>
        <v>-12.558557434111053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0.54886616457154835</v>
      </c>
      <c r="J9">
        <f t="shared" si="5"/>
        <v>3.2507819148012158E-6</v>
      </c>
      <c r="K9">
        <f t="shared" si="6"/>
        <v>-12.636615001389956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0.55875609777683777</v>
      </c>
      <c r="J10">
        <f t="shared" si="5"/>
        <v>2.7999452425484738E-6</v>
      </c>
      <c r="K10">
        <f t="shared" si="6"/>
        <v>-12.785910697207029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0.58096000772998413</v>
      </c>
      <c r="J11">
        <f t="shared" si="5"/>
        <v>2.4703250431907978E-6</v>
      </c>
      <c r="K11">
        <f t="shared" si="6"/>
        <v>-12.911160819548918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0.63337317985605179</v>
      </c>
      <c r="J12">
        <f t="shared" si="5"/>
        <v>2.3551564814384263E-6</v>
      </c>
      <c r="K12">
        <f t="shared" si="6"/>
        <v>-12.958903386232693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0.81237287859281981</v>
      </c>
      <c r="J13">
        <f t="shared" si="5"/>
        <v>2.6260772766224518E-6</v>
      </c>
      <c r="K13">
        <f t="shared" si="6"/>
        <v>-12.850019355013812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0.87760612196313637</v>
      </c>
      <c r="J14">
        <f t="shared" si="5"/>
        <v>2.5035003925184257E-6</v>
      </c>
      <c r="K14">
        <f t="shared" si="6"/>
        <v>-12.897820648388556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0.90329782010674764</v>
      </c>
      <c r="J15">
        <f t="shared" si="5"/>
        <v>2.2846138371865486E-6</v>
      </c>
      <c r="K15">
        <f t="shared" si="6"/>
        <v>-12.989313546943139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0.9209901105758278</v>
      </c>
      <c r="J16">
        <f t="shared" si="5"/>
        <v>2.0947567028263523E-6</v>
      </c>
      <c r="K16">
        <f t="shared" si="6"/>
        <v>-13.076073143636508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0.93730500910155412</v>
      </c>
      <c r="J17">
        <f t="shared" si="5"/>
        <v>1.9342893884986448E-6</v>
      </c>
      <c r="K17">
        <f t="shared" si="6"/>
        <v>-13.155770540018022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0.95237151240377771</v>
      </c>
      <c r="J18">
        <f t="shared" si="5"/>
        <v>1.7898544690216467E-6</v>
      </c>
      <c r="K18">
        <f t="shared" si="6"/>
        <v>-13.233376243639359</v>
      </c>
      <c r="M18">
        <v>223.15</v>
      </c>
      <c r="N18">
        <v>13.340999999999999</v>
      </c>
      <c r="O18">
        <v>0.34</v>
      </c>
      <c r="P18">
        <f>0.008314*M18</f>
        <v>1.8552691000000001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0.96696048297681092</v>
      </c>
      <c r="J19">
        <f t="shared" si="5"/>
        <v>1.6607833320136998E-6</v>
      </c>
      <c r="K19">
        <f t="shared" si="6"/>
        <v>-13.308221180144123</v>
      </c>
      <c r="M19">
        <v>1368.8</v>
      </c>
      <c r="N19">
        <v>15.11</v>
      </c>
      <c r="O19">
        <v>0.99</v>
      </c>
      <c r="P19">
        <f>0.008314*M19</f>
        <v>11.3802032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0.98051675535407157</v>
      </c>
      <c r="J20">
        <f t="shared" si="5"/>
        <v>1.5413724709406005E-6</v>
      </c>
      <c r="K20">
        <f t="shared" si="6"/>
        <v>-13.382837323538443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0.99113719531703681</v>
      </c>
      <c r="J21">
        <f t="shared" si="5"/>
        <v>1.4349356832657959E-6</v>
      </c>
      <c r="K21">
        <f t="shared" si="6"/>
        <v>-13.454390529780973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0.99787586959574814</v>
      </c>
      <c r="J22">
        <f t="shared" si="5"/>
        <v>1.3356239079739343E-6</v>
      </c>
      <c r="K22">
        <f t="shared" si="6"/>
        <v>-13.526112028487608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0.99855575413409348</v>
      </c>
      <c r="J23">
        <f t="shared" si="5"/>
        <v>1.2393170915773046E-6</v>
      </c>
      <c r="K23">
        <f t="shared" si="6"/>
        <v>-13.600950062655178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0.99883219203935525</v>
      </c>
      <c r="J24">
        <f t="shared" si="5"/>
        <v>1.150227466850508E-6</v>
      </c>
      <c r="K24">
        <f t="shared" si="6"/>
        <v>-13.675550837887103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0.99932861068640932</v>
      </c>
      <c r="J25">
        <f t="shared" si="5"/>
        <v>1.0725575445229626E-6</v>
      </c>
      <c r="K25">
        <f t="shared" si="6"/>
        <v>-13.74546453301673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0.99929845606165435</v>
      </c>
      <c r="J26">
        <f t="shared" si="5"/>
        <v>1.0024577146525066E-6</v>
      </c>
      <c r="K26">
        <f t="shared" si="6"/>
        <v>-13.813055858553033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0.99940805412758305</v>
      </c>
      <c r="J27">
        <f t="shared" si="5"/>
        <v>9.3922910166233185E-7</v>
      </c>
      <c r="K27">
        <f t="shared" si="6"/>
        <v>-13.878206402766665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0.99931593867664292</v>
      </c>
      <c r="J28">
        <f t="shared" si="5"/>
        <v>8.8021625544092072E-7</v>
      </c>
      <c r="K28">
        <f t="shared" si="6"/>
        <v>-13.943098214845243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0.99952214578587195</v>
      </c>
      <c r="J29">
        <f t="shared" si="5"/>
        <v>8.2688555235030538E-7</v>
      </c>
      <c r="K29">
        <f t="shared" si="6"/>
        <v>-14.005599540434895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0.99945105111487731</v>
      </c>
      <c r="J30">
        <f t="shared" si="5"/>
        <v>7.7720196159407542E-7</v>
      </c>
      <c r="K30">
        <f t="shared" si="6"/>
        <v>-14.06756559552187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0.99945151341791938</v>
      </c>
      <c r="J31">
        <f t="shared" si="5"/>
        <v>7.3050991787999662E-7</v>
      </c>
      <c r="K31">
        <f t="shared" si="6"/>
        <v>-14.129523029010043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0.99968138347545388</v>
      </c>
      <c r="J32">
        <f t="shared" si="5"/>
        <v>6.9101660966693303E-7</v>
      </c>
      <c r="K32">
        <f t="shared" si="6"/>
        <v>-14.185101976323008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0.99974938056529461</v>
      </c>
      <c r="J33">
        <f t="shared" si="5"/>
        <v>6.5390316474524123E-7</v>
      </c>
      <c r="K33">
        <f t="shared" si="6"/>
        <v>-14.24030656259086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0.99977044206670329</v>
      </c>
      <c r="J34">
        <f t="shared" si="5"/>
        <v>6.2300626118653355E-7</v>
      </c>
      <c r="K34">
        <f t="shared" si="6"/>
        <v>-14.288709268150818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0.9999997230744222</v>
      </c>
      <c r="J35">
        <f t="shared" si="5"/>
        <v>6.1934838609937149E-7</v>
      </c>
      <c r="K35">
        <f t="shared" si="6"/>
        <v>-14.294597901747011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78013-311C-4D9B-BE98-B618D01A38B3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42</v>
      </c>
      <c r="J1" s="1" t="s">
        <v>43</v>
      </c>
      <c r="K1" t="s">
        <v>44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(-(LN(1-H2)))^0.25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(-(LN(1-H3)))^0.25</f>
        <v>0.32104730650843399</v>
      </c>
      <c r="J3">
        <f t="shared" ref="J3:J35" si="5">I3/G3</f>
        <v>3.4313287114960548E-6</v>
      </c>
      <c r="K3">
        <f t="shared" ref="K3:K35" si="6">LN(J3)</f>
        <v>-12.582562992353557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0.30941458883226997</v>
      </c>
      <c r="J4">
        <f t="shared" si="5"/>
        <v>3.2201344066767492E-6</v>
      </c>
      <c r="K4">
        <f t="shared" si="6"/>
        <v>-12.646087458075138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0.38808167963973517</v>
      </c>
      <c r="J5">
        <f t="shared" si="5"/>
        <v>3.3550926236522428E-6</v>
      </c>
      <c r="K5">
        <f t="shared" si="6"/>
        <v>-12.60503118027574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0.5009500991632605</v>
      </c>
      <c r="J6">
        <f t="shared" si="5"/>
        <v>3.6399180008082466E-6</v>
      </c>
      <c r="K6">
        <f t="shared" si="6"/>
        <v>-12.52354940381985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0.54024237924023633</v>
      </c>
      <c r="J7">
        <f t="shared" si="5"/>
        <v>3.6151441085418951E-6</v>
      </c>
      <c r="K7">
        <f t="shared" si="6"/>
        <v>-12.530378839097779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0.54715564723012544</v>
      </c>
      <c r="J8">
        <f t="shared" si="5"/>
        <v>3.5539972160567443E-6</v>
      </c>
      <c r="K8">
        <f t="shared" si="6"/>
        <v>-12.547437611558868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0.55538013245024709</v>
      </c>
      <c r="J9">
        <f t="shared" si="5"/>
        <v>3.289362338118437E-6</v>
      </c>
      <c r="K9">
        <f t="shared" si="6"/>
        <v>-12.624816830173252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0.56590331232932645</v>
      </c>
      <c r="J10">
        <f t="shared" si="5"/>
        <v>2.8357601704988556E-6</v>
      </c>
      <c r="K10">
        <f t="shared" si="6"/>
        <v>-12.773200518984957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0.5897198066499697</v>
      </c>
      <c r="J11">
        <f t="shared" si="5"/>
        <v>2.5075729610464682E-6</v>
      </c>
      <c r="K11">
        <f t="shared" si="6"/>
        <v>-12.896195220406428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0.64721070792255009</v>
      </c>
      <c r="J12">
        <f t="shared" si="5"/>
        <v>2.4066104187843464E-6</v>
      </c>
      <c r="K12">
        <f t="shared" si="6"/>
        <v>-12.937291265697025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0.86961128503158291</v>
      </c>
      <c r="J13">
        <f t="shared" si="5"/>
        <v>2.8111061992512882E-6</v>
      </c>
      <c r="K13">
        <f t="shared" si="6"/>
        <v>-12.781932486870458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0.97384813893037847</v>
      </c>
      <c r="J14">
        <f t="shared" si="5"/>
        <v>2.7780448848873793E-6</v>
      </c>
      <c r="K14">
        <f t="shared" si="6"/>
        <v>-12.793763156495775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1.0231637104769169</v>
      </c>
      <c r="J15">
        <f t="shared" si="5"/>
        <v>2.5877777169731872E-6</v>
      </c>
      <c r="K15">
        <f t="shared" si="6"/>
        <v>-12.864711074901081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1.0618089493497485</v>
      </c>
      <c r="J16">
        <f t="shared" si="5"/>
        <v>2.4150437537062615E-6</v>
      </c>
      <c r="K16">
        <f t="shared" si="6"/>
        <v>-12.933793153547144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1.1025420100079697</v>
      </c>
      <c r="J17">
        <f t="shared" si="5"/>
        <v>2.2752842347194988E-6</v>
      </c>
      <c r="K17">
        <f t="shared" si="6"/>
        <v>-12.993405575027264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1.1468202078744283</v>
      </c>
      <c r="J18">
        <f t="shared" si="5"/>
        <v>2.1552947011692212E-6</v>
      </c>
      <c r="K18">
        <f t="shared" si="6"/>
        <v>-13.047583091475603</v>
      </c>
      <c r="M18">
        <v>28.292999999999999</v>
      </c>
      <c r="N18">
        <v>12.818</v>
      </c>
      <c r="O18">
        <v>7.0000000000000001E-3</v>
      </c>
      <c r="P18">
        <f>0.008314*M18</f>
        <v>0.23522800199999999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1.1999779614402091</v>
      </c>
      <c r="J19">
        <f t="shared" si="5"/>
        <v>2.0609977679837304E-6</v>
      </c>
      <c r="K19">
        <f t="shared" si="6"/>
        <v>-13.092320339033865</v>
      </c>
      <c r="M19">
        <v>545.05999999999995</v>
      </c>
      <c r="N19">
        <v>13.792</v>
      </c>
      <c r="O19">
        <v>0.94</v>
      </c>
      <c r="P19">
        <f>0.008314*M19</f>
        <v>4.5316288399999998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1.2675189630898298</v>
      </c>
      <c r="J20">
        <f t="shared" si="5"/>
        <v>1.9925399799989515E-6</v>
      </c>
      <c r="K20">
        <f t="shared" si="6"/>
        <v>-13.126100361239205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1.3531788510816178</v>
      </c>
      <c r="J21">
        <f t="shared" si="5"/>
        <v>1.9590876302816213E-6</v>
      </c>
      <c r="K21">
        <f t="shared" si="6"/>
        <v>-13.14303168785244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1.4779469437456592</v>
      </c>
      <c r="J22">
        <f t="shared" si="5"/>
        <v>1.9781831918466913E-6</v>
      </c>
      <c r="K22">
        <f t="shared" si="6"/>
        <v>-13.133331714367349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1.5068814089064748</v>
      </c>
      <c r="J23">
        <f t="shared" si="5"/>
        <v>1.8702049207630936E-6</v>
      </c>
      <c r="K23">
        <f t="shared" si="6"/>
        <v>-13.189462549805818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1.5221408199043258</v>
      </c>
      <c r="J24">
        <f t="shared" si="5"/>
        <v>1.7528551776986818E-6</v>
      </c>
      <c r="K24">
        <f t="shared" si="6"/>
        <v>-13.254264569414692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1.5598989217813508</v>
      </c>
      <c r="J25">
        <f t="shared" si="5"/>
        <v>1.6742054008647191E-6</v>
      </c>
      <c r="K25">
        <f t="shared" si="6"/>
        <v>-13.300171892788065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1.5570001210605549</v>
      </c>
      <c r="J26">
        <f t="shared" si="5"/>
        <v>1.5619225403623965E-6</v>
      </c>
      <c r="K26">
        <f t="shared" si="6"/>
        <v>-13.369593097813285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1.5681204094824301</v>
      </c>
      <c r="J27">
        <f t="shared" si="5"/>
        <v>1.4736966721588299E-6</v>
      </c>
      <c r="K27">
        <f t="shared" si="6"/>
        <v>-13.427736570883486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1.558667157070672</v>
      </c>
      <c r="J28">
        <f t="shared" si="5"/>
        <v>1.3729033185364118E-6</v>
      </c>
      <c r="K28">
        <f t="shared" si="6"/>
        <v>-13.498582849873065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1.5818105321645177</v>
      </c>
      <c r="J29">
        <f t="shared" si="5"/>
        <v>1.3086015963898373E-6</v>
      </c>
      <c r="K29">
        <f t="shared" si="6"/>
        <v>-13.546551474589586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1.5729826779068132</v>
      </c>
      <c r="J30">
        <f t="shared" si="5"/>
        <v>1.2231966952848394E-6</v>
      </c>
      <c r="K30">
        <f t="shared" si="6"/>
        <v>-13.61404288403171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1.5730367490981678</v>
      </c>
      <c r="J31">
        <f t="shared" si="5"/>
        <v>1.1497495686170588E-6</v>
      </c>
      <c r="K31">
        <f t="shared" si="6"/>
        <v>-13.675966405723614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1.6067989400335509</v>
      </c>
      <c r="J32">
        <f t="shared" si="5"/>
        <v>1.1106786365254633E-6</v>
      </c>
      <c r="K32">
        <f t="shared" si="6"/>
        <v>-13.71053934520207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1.6210680402272239</v>
      </c>
      <c r="J33">
        <f t="shared" si="5"/>
        <v>1.0602872503632591E-6</v>
      </c>
      <c r="K33">
        <f t="shared" si="6"/>
        <v>-13.756970695642968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1.6261933157902715</v>
      </c>
      <c r="J34">
        <f t="shared" si="5"/>
        <v>1.0133612427495976E-6</v>
      </c>
      <c r="K34">
        <f t="shared" si="6"/>
        <v>-13.80223778940643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1.9243536385213886</v>
      </c>
      <c r="J35">
        <f t="shared" si="5"/>
        <v>1.1918456503552206E-6</v>
      </c>
      <c r="K35">
        <f t="shared" si="6"/>
        <v>-13.640007485662435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2192E-0CB1-4809-A7B9-D4B543F44E0D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39</v>
      </c>
      <c r="J1" s="1" t="s">
        <v>40</v>
      </c>
      <c r="K1" t="s">
        <v>41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(-(LN(1-H2)))^0.333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(-(LN(1-H3)))^0.333</f>
        <v>0.22016584622456109</v>
      </c>
      <c r="J3">
        <f t="shared" ref="J3:J35" si="5">I3/G3</f>
        <v>2.3531154883597055E-6</v>
      </c>
      <c r="K3">
        <f t="shared" ref="K3:K35" si="6">LN(J3)</f>
        <v>-12.959770368097656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0.20960436759187764</v>
      </c>
      <c r="J4">
        <f t="shared" si="5"/>
        <v>2.1813911180452161E-6</v>
      </c>
      <c r="K4">
        <f t="shared" si="6"/>
        <v>-13.035547757136404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0.28342987430090316</v>
      </c>
      <c r="J5">
        <f t="shared" si="5"/>
        <v>2.4503436531000773E-6</v>
      </c>
      <c r="K5">
        <f t="shared" si="6"/>
        <v>-12.919282276672615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0.3982228992677469</v>
      </c>
      <c r="J6">
        <f t="shared" si="5"/>
        <v>2.8934991764645344E-6</v>
      </c>
      <c r="K6">
        <f t="shared" si="6"/>
        <v>-12.753044000548236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0.4403602209389248</v>
      </c>
      <c r="J7">
        <f t="shared" si="5"/>
        <v>2.9467618971366222E-6</v>
      </c>
      <c r="K7">
        <f t="shared" si="6"/>
        <v>-12.734803652472257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0.44788209409186402</v>
      </c>
      <c r="J8">
        <f t="shared" si="5"/>
        <v>2.9091753390140455E-6</v>
      </c>
      <c r="K8">
        <f t="shared" si="6"/>
        <v>-12.747640905597994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0.45687177903045939</v>
      </c>
      <c r="J9">
        <f t="shared" si="5"/>
        <v>2.705924709012866E-6</v>
      </c>
      <c r="K9">
        <f t="shared" si="6"/>
        <v>-12.820066852323066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0.46843858266078486</v>
      </c>
      <c r="J10">
        <f t="shared" si="5"/>
        <v>2.3473611942058072E-6</v>
      </c>
      <c r="K10">
        <f t="shared" si="6"/>
        <v>-12.962218756810998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0.49488021538819704</v>
      </c>
      <c r="J11">
        <f t="shared" si="5"/>
        <v>2.1043014548108345E-6</v>
      </c>
      <c r="K11">
        <f t="shared" si="6"/>
        <v>-13.071526996350633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0.56016099433959199</v>
      </c>
      <c r="J12">
        <f t="shared" si="5"/>
        <v>2.0829217883329329E-6</v>
      </c>
      <c r="K12">
        <f t="shared" si="6"/>
        <v>-13.081738943998177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0.83019692881502893</v>
      </c>
      <c r="J13">
        <f t="shared" si="5"/>
        <v>2.6836953169329553E-6</v>
      </c>
      <c r="K13">
        <f t="shared" si="6"/>
        <v>-12.82831586357984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0.9653178342708858</v>
      </c>
      <c r="J14">
        <f t="shared" si="5"/>
        <v>2.7537109376542281E-6</v>
      </c>
      <c r="K14">
        <f t="shared" si="6"/>
        <v>-12.802561124076458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1.0309720955759361</v>
      </c>
      <c r="J15">
        <f t="shared" si="5"/>
        <v>2.6075266239739724E-6</v>
      </c>
      <c r="K15">
        <f t="shared" si="6"/>
        <v>-12.857108439587092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1.0831629092828035</v>
      </c>
      <c r="J16">
        <f t="shared" si="5"/>
        <v>2.4636125170273846E-6</v>
      </c>
      <c r="K16">
        <f t="shared" si="6"/>
        <v>-12.913881782359214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1.1388599877640697</v>
      </c>
      <c r="J17">
        <f t="shared" si="5"/>
        <v>2.3502326008364057E-6</v>
      </c>
      <c r="K17">
        <f t="shared" si="6"/>
        <v>-12.960996255626991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1.2001838785629846</v>
      </c>
      <c r="J18">
        <f t="shared" si="5"/>
        <v>2.2555845599284752E-6</v>
      </c>
      <c r="K18">
        <f t="shared" si="6"/>
        <v>-13.00210139025384</v>
      </c>
      <c r="M18">
        <v>412.28</v>
      </c>
      <c r="N18">
        <v>12.199</v>
      </c>
      <c r="O18">
        <v>0.49</v>
      </c>
      <c r="P18">
        <f>0.008314*M18</f>
        <v>3.4276959199999997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1.2748491407423812</v>
      </c>
      <c r="J19">
        <f t="shared" si="5"/>
        <v>2.1895912408529196E-6</v>
      </c>
      <c r="K19">
        <f t="shared" si="6"/>
        <v>-13.031795679569138</v>
      </c>
      <c r="M19">
        <v>202.73</v>
      </c>
      <c r="N19">
        <v>13.276</v>
      </c>
      <c r="O19">
        <v>0.51</v>
      </c>
      <c r="P19">
        <f>0.008314*M19</f>
        <v>1.68549722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1.371309068352341</v>
      </c>
      <c r="J20">
        <f t="shared" si="5"/>
        <v>2.1556980393937574E-6</v>
      </c>
      <c r="K20">
        <f t="shared" si="6"/>
        <v>-13.047395970666088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1.4961155211712533</v>
      </c>
      <c r="J21">
        <f t="shared" si="5"/>
        <v>2.1660266184740698E-6</v>
      </c>
      <c r="K21">
        <f t="shared" si="6"/>
        <v>-13.042616120230115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1.6826181913056744</v>
      </c>
      <c r="J22">
        <f t="shared" si="5"/>
        <v>2.2521288997700138E-6</v>
      </c>
      <c r="K22">
        <f t="shared" si="6"/>
        <v>-13.003634611416325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1.7266381311564538</v>
      </c>
      <c r="J23">
        <f t="shared" si="5"/>
        <v>2.1429470893859911E-6</v>
      </c>
      <c r="K23">
        <f t="shared" si="6"/>
        <v>-13.053328531751509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1.7499669121599195</v>
      </c>
      <c r="J24">
        <f t="shared" si="5"/>
        <v>2.0152133906859504E-6</v>
      </c>
      <c r="K24">
        <f t="shared" si="6"/>
        <v>-13.114785467087913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1.808025210757616</v>
      </c>
      <c r="J25">
        <f t="shared" si="5"/>
        <v>1.9405139207950967E-6</v>
      </c>
      <c r="K25">
        <f t="shared" si="6"/>
        <v>-13.152557712344528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1.8035512047673308</v>
      </c>
      <c r="J26">
        <f t="shared" si="5"/>
        <v>1.8092530895277246E-6</v>
      </c>
      <c r="K26">
        <f t="shared" si="6"/>
        <v>-13.222596455572656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1.8207292555705019</v>
      </c>
      <c r="J27">
        <f t="shared" si="5"/>
        <v>1.7110947785712982E-6</v>
      </c>
      <c r="K27">
        <f t="shared" si="6"/>
        <v>-13.278377170917263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1.8061237688344076</v>
      </c>
      <c r="J28">
        <f t="shared" si="5"/>
        <v>1.5908677517658244E-6</v>
      </c>
      <c r="K28">
        <f t="shared" si="6"/>
        <v>-13.351230934775121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1.8419326428532885</v>
      </c>
      <c r="J29">
        <f t="shared" si="5"/>
        <v>1.5237956429472515E-6</v>
      </c>
      <c r="K29">
        <f t="shared" si="6"/>
        <v>-13.394306202245327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1.8282529724660064</v>
      </c>
      <c r="J30">
        <f t="shared" si="5"/>
        <v>1.4217022383494976E-6</v>
      </c>
      <c r="K30">
        <f t="shared" si="6"/>
        <v>-13.463655644888401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1.828336683940109</v>
      </c>
      <c r="J31">
        <f t="shared" si="5"/>
        <v>1.3363510514627509E-6</v>
      </c>
      <c r="K31">
        <f t="shared" si="6"/>
        <v>-13.525567754295068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1.8807919907700419</v>
      </c>
      <c r="J32">
        <f t="shared" si="5"/>
        <v>1.3000727296054E-6</v>
      </c>
      <c r="K32">
        <f t="shared" si="6"/>
        <v>-13.553090349211386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1.9030721622433429</v>
      </c>
      <c r="J33">
        <f t="shared" si="5"/>
        <v>1.244736864878924E-6</v>
      </c>
      <c r="K33">
        <f t="shared" si="6"/>
        <v>-13.596586403896808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1.9110908475845736</v>
      </c>
      <c r="J34">
        <f t="shared" si="5"/>
        <v>1.1908949431233857E-6</v>
      </c>
      <c r="K34">
        <f t="shared" si="6"/>
        <v>-13.640805480446161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2.3914839320952455</v>
      </c>
      <c r="J35">
        <f t="shared" si="5"/>
        <v>1.4811621238974461E-6</v>
      </c>
      <c r="K35">
        <f t="shared" si="6"/>
        <v>-13.42268355946166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005CF-2C30-468F-983F-FA778AE35F1A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36</v>
      </c>
      <c r="J1" s="1" t="s">
        <v>37</v>
      </c>
      <c r="K1" t="s">
        <v>38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(-(LN(1-H2)))^0.5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(-(LN(1-H3)))^0.5</f>
        <v>0.10307137301632034</v>
      </c>
      <c r="J3">
        <f t="shared" ref="J3:J35" si="5">I3/G3</f>
        <v>1.1016188405708635E-6</v>
      </c>
      <c r="K3">
        <f t="shared" ref="K3:K35" si="6">LN(J3)</f>
        <v>-13.718729786763491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9.5737387782242694E-2</v>
      </c>
      <c r="J4">
        <f t="shared" si="5"/>
        <v>9.9635656342653211E-7</v>
      </c>
      <c r="K4">
        <f t="shared" si="6"/>
        <v>-13.819160648018714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0.15060739007199805</v>
      </c>
      <c r="J5">
        <f t="shared" si="5"/>
        <v>1.3020499807338484E-6</v>
      </c>
      <c r="K5">
        <f t="shared" si="6"/>
        <v>-13.551570627254279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0.25095100185168051</v>
      </c>
      <c r="J6">
        <f t="shared" si="5"/>
        <v>1.8234172834510278E-6</v>
      </c>
      <c r="K6">
        <f t="shared" si="6"/>
        <v>-13.214798189146318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0.29186182832715135</v>
      </c>
      <c r="J7">
        <f t="shared" si="5"/>
        <v>1.9530540544949967E-6</v>
      </c>
      <c r="K7">
        <f t="shared" si="6"/>
        <v>-13.146116228779942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0.29937930229581744</v>
      </c>
      <c r="J8">
        <f t="shared" si="5"/>
        <v>1.9445896470055915E-6</v>
      </c>
      <c r="K8">
        <f t="shared" si="6"/>
        <v>-13.150459581556234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0.30844709152045402</v>
      </c>
      <c r="J9">
        <f t="shared" si="5"/>
        <v>1.8268464910210721E-6</v>
      </c>
      <c r="K9">
        <f t="shared" si="6"/>
        <v>-13.212919306528113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0.32024655890530324</v>
      </c>
      <c r="J10">
        <f t="shared" si="5"/>
        <v>1.6047660734568781E-6</v>
      </c>
      <c r="K10">
        <f t="shared" si="6"/>
        <v>-13.342532560629657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0.34776945035527757</v>
      </c>
      <c r="J11">
        <f t="shared" si="5"/>
        <v>1.478765441749015E-6</v>
      </c>
      <c r="K11">
        <f t="shared" si="6"/>
        <v>-13.424302979274515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0.41888170044960837</v>
      </c>
      <c r="J12">
        <f t="shared" si="5"/>
        <v>1.5575840328352014E-6</v>
      </c>
      <c r="K12">
        <f t="shared" si="6"/>
        <v>-13.372374634073989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0.75622378705428095</v>
      </c>
      <c r="J13">
        <f t="shared" si="5"/>
        <v>2.4445696742911618E-6</v>
      </c>
      <c r="K13">
        <f t="shared" si="6"/>
        <v>-12.92164145286257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0.94838019769816162</v>
      </c>
      <c r="J14">
        <f t="shared" si="5"/>
        <v>2.7053938410126318E-6</v>
      </c>
      <c r="K14">
        <f t="shared" si="6"/>
        <v>-12.820263058847235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1.0468639784368925</v>
      </c>
      <c r="J15">
        <f t="shared" si="5"/>
        <v>2.6477202507877716E-6</v>
      </c>
      <c r="K15">
        <f t="shared" si="6"/>
        <v>-12.841811570943284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1.1274382449192168</v>
      </c>
      <c r="J16">
        <f t="shared" si="5"/>
        <v>2.564315070756519E-6</v>
      </c>
      <c r="K16">
        <f t="shared" si="6"/>
        <v>-12.873819143944944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1.2155988838324139</v>
      </c>
      <c r="J17">
        <f t="shared" si="5"/>
        <v>2.5085964534870814E-6</v>
      </c>
      <c r="K17">
        <f t="shared" si="6"/>
        <v>-12.895787143098731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1.3151965891891471</v>
      </c>
      <c r="J18">
        <f t="shared" si="5"/>
        <v>2.4717355172255403E-6</v>
      </c>
      <c r="K18">
        <f t="shared" si="6"/>
        <v>-12.910590015506436</v>
      </c>
      <c r="M18">
        <v>1184.9000000000001</v>
      </c>
      <c r="N18">
        <v>10.954000000000001</v>
      </c>
      <c r="O18">
        <v>0.79</v>
      </c>
      <c r="P18">
        <f>0.008314*M18</f>
        <v>9.8512586000000013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1.4399471079421999</v>
      </c>
      <c r="J19">
        <f t="shared" si="5"/>
        <v>2.4731519001579381E-6</v>
      </c>
      <c r="K19">
        <f t="shared" si="6"/>
        <v>-12.910017147875051</v>
      </c>
      <c r="M19">
        <v>486.06</v>
      </c>
      <c r="N19">
        <v>12.238</v>
      </c>
      <c r="O19">
        <v>0.69</v>
      </c>
      <c r="P19">
        <f>0.008314*M19</f>
        <v>4.0411028399999998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1.6066043217923174</v>
      </c>
      <c r="J20">
        <f t="shared" si="5"/>
        <v>2.5255822093633015E-6</v>
      </c>
      <c r="K20">
        <f t="shared" si="6"/>
        <v>-12.8890389438503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1.8310930030145673</v>
      </c>
      <c r="J21">
        <f t="shared" si="5"/>
        <v>2.6509959487126938E-6</v>
      </c>
      <c r="K21">
        <f t="shared" si="6"/>
        <v>-12.840575158869532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2.1843271685271346</v>
      </c>
      <c r="J22">
        <f t="shared" si="5"/>
        <v>2.9236498025588506E-6</v>
      </c>
      <c r="K22">
        <f t="shared" si="6"/>
        <v>-12.742677789816071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2.2706915805079624</v>
      </c>
      <c r="J23">
        <f t="shared" si="5"/>
        <v>2.8181770259433126E-6</v>
      </c>
      <c r="K23">
        <f t="shared" si="6"/>
        <v>-12.779420326750673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2.3169126756190135</v>
      </c>
      <c r="J24">
        <f t="shared" si="5"/>
        <v>2.6680924173558147E-6</v>
      </c>
      <c r="K24">
        <f t="shared" si="6"/>
        <v>-12.834146791321984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2.4332846461746209</v>
      </c>
      <c r="J25">
        <f t="shared" si="5"/>
        <v>2.6115911996493893E-6</v>
      </c>
      <c r="K25">
        <f t="shared" si="6"/>
        <v>-12.855550867355728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2.4242493769825821</v>
      </c>
      <c r="J26">
        <f t="shared" si="5"/>
        <v>2.4319135844314605E-6</v>
      </c>
      <c r="K26">
        <f t="shared" si="6"/>
        <v>-12.926832127208982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2.4590016186353445</v>
      </c>
      <c r="J27">
        <f t="shared" si="5"/>
        <v>2.310933828998599E-6</v>
      </c>
      <c r="K27">
        <f t="shared" si="6"/>
        <v>-12.977858860141852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2.4294433065307715</v>
      </c>
      <c r="J28">
        <f t="shared" si="5"/>
        <v>2.1398993124360404E-6</v>
      </c>
      <c r="K28">
        <f t="shared" si="6"/>
        <v>-13.054751780300945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2.5021245596665946</v>
      </c>
      <c r="J29">
        <f t="shared" si="5"/>
        <v>2.069959787576746E-6</v>
      </c>
      <c r="K29">
        <f t="shared" si="6"/>
        <v>-13.087981377167116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2.4742745049948893</v>
      </c>
      <c r="J30">
        <f t="shared" si="5"/>
        <v>1.9240672133559109E-6</v>
      </c>
      <c r="K30">
        <f t="shared" si="6"/>
        <v>-13.161069272154275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2.4744446140133323</v>
      </c>
      <c r="J31">
        <f t="shared" si="5"/>
        <v>1.8085983236943992E-6</v>
      </c>
      <c r="K31">
        <f t="shared" si="6"/>
        <v>-13.222958419493054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2.5818028336929428</v>
      </c>
      <c r="J32">
        <f t="shared" si="5"/>
        <v>1.7846372558870241E-6</v>
      </c>
      <c r="K32">
        <f t="shared" si="6"/>
        <v>-13.236295381374708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2.6278615910461323</v>
      </c>
      <c r="J33">
        <f t="shared" si="5"/>
        <v>1.7187977750242802E-6</v>
      </c>
      <c r="K33">
        <f t="shared" si="6"/>
        <v>-13.273885479540079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2.6445047003209576</v>
      </c>
      <c r="J34">
        <f t="shared" si="5"/>
        <v>1.6479212794403184E-6</v>
      </c>
      <c r="K34">
        <f t="shared" si="6"/>
        <v>-13.315995894947793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3.7031369260905076</v>
      </c>
      <c r="J35">
        <f t="shared" si="5"/>
        <v>2.2935325138169597E-6</v>
      </c>
      <c r="K35">
        <f t="shared" si="6"/>
        <v>-12.985417346503475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D201E-357E-41F5-B349-B462B3565574}">
  <dimension ref="A1:P35"/>
  <sheetViews>
    <sheetView workbookViewId="0">
      <selection activeCell="M18" sqref="M18:P19"/>
    </sheetView>
  </sheetViews>
  <sheetFormatPr defaultColWidth="9.109375" defaultRowHeight="14.4" x14ac:dyDescent="0.3"/>
  <cols>
    <col min="9" max="9" width="20.109375" customWidth="1"/>
    <col min="10" max="10" width="21.33203125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s="1" t="s">
        <v>33</v>
      </c>
      <c r="J1" s="1" t="s">
        <v>34</v>
      </c>
      <c r="K1" t="s">
        <v>35</v>
      </c>
    </row>
    <row r="2" spans="1:11" x14ac:dyDescent="0.3">
      <c r="A2">
        <v>32.833799999999997</v>
      </c>
      <c r="B2">
        <v>100</v>
      </c>
      <c r="C2">
        <v>0.30727399999999999</v>
      </c>
      <c r="D2">
        <v>0</v>
      </c>
      <c r="E2">
        <f>A2+273.15</f>
        <v>305.98379999999997</v>
      </c>
      <c r="F2">
        <f>1/E2</f>
        <v>3.2681468757496317E-3</v>
      </c>
      <c r="G2">
        <f>E2*E2</f>
        <v>93626.085862439984</v>
      </c>
      <c r="H2">
        <f>((0.307274-C2)/(0.307274-0.036443))</f>
        <v>0</v>
      </c>
      <c r="I2">
        <f>(-(LN(1-H2)))^0.667</f>
        <v>0</v>
      </c>
      <c r="J2">
        <f>I2/G2</f>
        <v>0</v>
      </c>
      <c r="K2" t="e">
        <f>LN(J2)</f>
        <v>#NUM!</v>
      </c>
    </row>
    <row r="3" spans="1:11" x14ac:dyDescent="0.3">
      <c r="A3">
        <v>32.7316</v>
      </c>
      <c r="B3">
        <v>99.068700000000007</v>
      </c>
      <c r="C3">
        <v>0.30441200000000002</v>
      </c>
      <c r="D3">
        <v>9.73527E-2</v>
      </c>
      <c r="E3">
        <f t="shared" ref="E3:E35" si="0">A3+273.15</f>
        <v>305.88159999999999</v>
      </c>
      <c r="F3">
        <f t="shared" ref="F3:F35" si="1">1/E3</f>
        <v>3.2692388165878562E-3</v>
      </c>
      <c r="G3">
        <f t="shared" ref="G3:G35" si="2">E3*E3</f>
        <v>93563.553218559988</v>
      </c>
      <c r="H3">
        <f t="shared" ref="H3:H35" si="3">((0.307274-C3)/(0.307274-0.036443))</f>
        <v>1.0567475658251736E-2</v>
      </c>
      <c r="I3">
        <f t="shared" ref="I3:I35" si="4">(-(LN(1-H3)))^0.667</f>
        <v>4.8253206015585422E-2</v>
      </c>
      <c r="J3">
        <f t="shared" ref="J3:J35" si="5">I3/G3</f>
        <v>5.1572652337035813E-7</v>
      </c>
      <c r="K3">
        <f t="shared" ref="K3:K35" si="6">LN(J3)</f>
        <v>-14.477689205429328</v>
      </c>
    </row>
    <row r="4" spans="1:11" x14ac:dyDescent="0.3">
      <c r="A4">
        <v>36.829799999999999</v>
      </c>
      <c r="B4">
        <v>99.195800000000006</v>
      </c>
      <c r="C4">
        <v>0.30480299999999999</v>
      </c>
      <c r="D4">
        <v>-3.6317299999999997E-2</v>
      </c>
      <c r="E4">
        <f t="shared" si="0"/>
        <v>309.97979999999995</v>
      </c>
      <c r="F4">
        <f t="shared" si="1"/>
        <v>3.2260166630212685E-3</v>
      </c>
      <c r="G4">
        <f t="shared" si="2"/>
        <v>96087.476408039976</v>
      </c>
      <c r="H4">
        <f t="shared" si="3"/>
        <v>9.1237709124878646E-3</v>
      </c>
      <c r="I4">
        <f t="shared" si="4"/>
        <v>4.3728322671281419E-2</v>
      </c>
      <c r="J4">
        <f t="shared" si="5"/>
        <v>4.550886786284931E-7</v>
      </c>
      <c r="K4">
        <f t="shared" si="6"/>
        <v>-14.602773538901024</v>
      </c>
    </row>
    <row r="5" spans="1:11" x14ac:dyDescent="0.3">
      <c r="A5">
        <v>66.952100000000002</v>
      </c>
      <c r="B5">
        <v>98.023099999999999</v>
      </c>
      <c r="C5">
        <v>0.30120000000000002</v>
      </c>
      <c r="D5">
        <v>0.31270999999999999</v>
      </c>
      <c r="E5">
        <f t="shared" si="0"/>
        <v>340.10209999999995</v>
      </c>
      <c r="F5">
        <f t="shared" si="1"/>
        <v>2.9402935177407024E-3</v>
      </c>
      <c r="G5">
        <f t="shared" si="2"/>
        <v>115669.43842440996</v>
      </c>
      <c r="H5">
        <f t="shared" si="3"/>
        <v>2.2427270142634959E-2</v>
      </c>
      <c r="I5">
        <f t="shared" si="4"/>
        <v>8.0028917206582173E-2</v>
      </c>
      <c r="J5">
        <f t="shared" si="5"/>
        <v>6.9187607631449775E-7</v>
      </c>
      <c r="K5">
        <f t="shared" si="6"/>
        <v>-14.183858977835943</v>
      </c>
    </row>
    <row r="6" spans="1:11" x14ac:dyDescent="0.3">
      <c r="A6">
        <v>97.830799999999996</v>
      </c>
      <c r="B6">
        <v>94.6203</v>
      </c>
      <c r="C6">
        <v>0.290744</v>
      </c>
      <c r="D6">
        <v>1.0157499999999999</v>
      </c>
      <c r="E6">
        <f t="shared" si="0"/>
        <v>370.98079999999999</v>
      </c>
      <c r="F6">
        <f t="shared" si="1"/>
        <v>2.6955572902964253E-3</v>
      </c>
      <c r="G6">
        <f t="shared" si="2"/>
        <v>137626.75396864</v>
      </c>
      <c r="H6">
        <f t="shared" si="3"/>
        <v>6.1034371988435553E-2</v>
      </c>
      <c r="I6">
        <f t="shared" si="4"/>
        <v>0.1581436061215046</v>
      </c>
      <c r="J6">
        <f t="shared" si="5"/>
        <v>1.1490760448912399E-6</v>
      </c>
      <c r="K6">
        <f t="shared" si="6"/>
        <v>-13.6765523777444</v>
      </c>
    </row>
    <row r="7" spans="1:11" x14ac:dyDescent="0.3">
      <c r="A7">
        <v>113.423</v>
      </c>
      <c r="B7">
        <v>92.802700000000002</v>
      </c>
      <c r="C7">
        <v>0.285159</v>
      </c>
      <c r="D7">
        <v>0.53198999999999996</v>
      </c>
      <c r="E7">
        <f t="shared" si="0"/>
        <v>386.57299999999998</v>
      </c>
      <c r="F7">
        <f t="shared" si="1"/>
        <v>2.5868335346752101E-3</v>
      </c>
      <c r="G7">
        <f t="shared" si="2"/>
        <v>149438.68432899998</v>
      </c>
      <c r="H7">
        <f t="shared" si="3"/>
        <v>8.1656088113989889E-2</v>
      </c>
      <c r="I7">
        <f t="shared" si="4"/>
        <v>0.19344010376968615</v>
      </c>
      <c r="J7">
        <f t="shared" si="5"/>
        <v>1.2944446388715113E-6</v>
      </c>
      <c r="K7">
        <f t="shared" si="6"/>
        <v>-13.557428805087628</v>
      </c>
    </row>
    <row r="8" spans="1:11" x14ac:dyDescent="0.3">
      <c r="A8">
        <v>119.221</v>
      </c>
      <c r="B8">
        <v>92.443799999999996</v>
      </c>
      <c r="C8">
        <v>0.28405599999999998</v>
      </c>
      <c r="D8">
        <v>0.10659399999999999</v>
      </c>
      <c r="E8">
        <f t="shared" si="0"/>
        <v>392.37099999999998</v>
      </c>
      <c r="F8">
        <f t="shared" si="1"/>
        <v>2.5486083324200823E-3</v>
      </c>
      <c r="G8">
        <f t="shared" si="2"/>
        <v>153955.00164099998</v>
      </c>
      <c r="H8">
        <f t="shared" si="3"/>
        <v>8.5728738586055578E-2</v>
      </c>
      <c r="I8">
        <f t="shared" si="4"/>
        <v>0.20011509239917741</v>
      </c>
      <c r="J8">
        <f t="shared" si="5"/>
        <v>1.2998284580959302E-6</v>
      </c>
      <c r="K8">
        <f t="shared" si="6"/>
        <v>-13.553278257514474</v>
      </c>
    </row>
    <row r="9" spans="1:11" x14ac:dyDescent="0.3">
      <c r="A9">
        <v>137.75299999999999</v>
      </c>
      <c r="B9">
        <v>92.001000000000005</v>
      </c>
      <c r="C9">
        <v>0.28269499999999997</v>
      </c>
      <c r="D9">
        <v>0.13419</v>
      </c>
      <c r="E9">
        <f t="shared" si="0"/>
        <v>410.90299999999996</v>
      </c>
      <c r="F9">
        <f t="shared" si="1"/>
        <v>2.4336643928129027E-3</v>
      </c>
      <c r="G9">
        <f t="shared" si="2"/>
        <v>168841.27540899997</v>
      </c>
      <c r="H9">
        <f t="shared" si="3"/>
        <v>9.075401264995521E-2</v>
      </c>
      <c r="I9">
        <f t="shared" si="4"/>
        <v>0.20824137675854218</v>
      </c>
      <c r="J9">
        <f t="shared" si="5"/>
        <v>1.2333558619129101E-6</v>
      </c>
      <c r="K9">
        <f t="shared" si="6"/>
        <v>-13.605771760733161</v>
      </c>
    </row>
    <row r="10" spans="1:11" x14ac:dyDescent="0.3">
      <c r="A10">
        <v>173.571</v>
      </c>
      <c r="B10">
        <v>91.408500000000004</v>
      </c>
      <c r="C10">
        <v>0.28087499999999999</v>
      </c>
      <c r="D10">
        <v>0.17686499999999999</v>
      </c>
      <c r="E10">
        <f t="shared" si="0"/>
        <v>446.721</v>
      </c>
      <c r="F10">
        <f t="shared" si="1"/>
        <v>2.2385336709042107E-3</v>
      </c>
      <c r="G10">
        <f t="shared" si="2"/>
        <v>199559.65184100001</v>
      </c>
      <c r="H10">
        <f t="shared" si="3"/>
        <v>9.7474070545838579E-2</v>
      </c>
      <c r="I10">
        <f t="shared" si="4"/>
        <v>0.21893554947619262</v>
      </c>
      <c r="J10">
        <f t="shared" si="5"/>
        <v>1.0970932623726485E-6</v>
      </c>
      <c r="K10">
        <f t="shared" si="6"/>
        <v>-13.722846364448316</v>
      </c>
    </row>
    <row r="11" spans="1:11" x14ac:dyDescent="0.3">
      <c r="A11">
        <v>211.79900000000001</v>
      </c>
      <c r="B11">
        <v>89.959400000000002</v>
      </c>
      <c r="C11">
        <v>0.276422</v>
      </c>
      <c r="D11">
        <v>0.42830600000000002</v>
      </c>
      <c r="E11">
        <f t="shared" si="0"/>
        <v>484.94899999999996</v>
      </c>
      <c r="F11">
        <f t="shared" si="1"/>
        <v>2.0620725065934771E-3</v>
      </c>
      <c r="G11">
        <f t="shared" si="2"/>
        <v>235175.53260099996</v>
      </c>
      <c r="H11">
        <f t="shared" si="3"/>
        <v>0.11391605835373347</v>
      </c>
      <c r="I11">
        <f t="shared" si="4"/>
        <v>0.24438962569061387</v>
      </c>
      <c r="J11">
        <f t="shared" si="5"/>
        <v>1.0391796416391947E-6</v>
      </c>
      <c r="K11">
        <f t="shared" si="6"/>
        <v>-13.777078962198395</v>
      </c>
    </row>
    <row r="12" spans="1:11" x14ac:dyDescent="0.3">
      <c r="A12">
        <v>245.435</v>
      </c>
      <c r="B12">
        <v>85.8155</v>
      </c>
      <c r="C12">
        <v>0.26368900000000001</v>
      </c>
      <c r="D12">
        <v>1.28826</v>
      </c>
      <c r="E12">
        <f t="shared" si="0"/>
        <v>518.58500000000004</v>
      </c>
      <c r="F12">
        <f t="shared" si="1"/>
        <v>1.9283241898627997E-3</v>
      </c>
      <c r="G12">
        <f t="shared" si="2"/>
        <v>268930.40222500003</v>
      </c>
      <c r="H12">
        <f t="shared" si="3"/>
        <v>0.16093061724839472</v>
      </c>
      <c r="I12">
        <f t="shared" si="4"/>
        <v>0.31323473205844715</v>
      </c>
      <c r="J12">
        <f t="shared" si="5"/>
        <v>1.1647427344282927E-6</v>
      </c>
      <c r="K12">
        <f t="shared" si="6"/>
        <v>-13.6630103241498</v>
      </c>
    </row>
    <row r="13" spans="1:11" x14ac:dyDescent="0.3">
      <c r="A13">
        <v>283.041</v>
      </c>
      <c r="B13">
        <v>61.612099999999998</v>
      </c>
      <c r="C13">
        <v>0.18931799999999999</v>
      </c>
      <c r="D13">
        <v>6.7231699999999996</v>
      </c>
      <c r="E13">
        <f t="shared" si="0"/>
        <v>556.19100000000003</v>
      </c>
      <c r="F13">
        <f t="shared" si="1"/>
        <v>1.7979435122107332E-3</v>
      </c>
      <c r="G13">
        <f t="shared" si="2"/>
        <v>309348.42848100001</v>
      </c>
      <c r="H13">
        <f t="shared" si="3"/>
        <v>0.43553359844330969</v>
      </c>
      <c r="I13">
        <f t="shared" si="4"/>
        <v>0.68884188348296616</v>
      </c>
      <c r="J13">
        <f t="shared" si="5"/>
        <v>2.2267508739753445E-6</v>
      </c>
      <c r="K13">
        <f t="shared" si="6"/>
        <v>-13.014967042145301</v>
      </c>
    </row>
    <row r="14" spans="1:11" x14ac:dyDescent="0.3">
      <c r="A14">
        <v>318.92399999999998</v>
      </c>
      <c r="B14">
        <v>47.715499999999999</v>
      </c>
      <c r="C14">
        <v>0.146618</v>
      </c>
      <c r="D14">
        <v>4.0872200000000003</v>
      </c>
      <c r="E14">
        <f t="shared" si="0"/>
        <v>592.07399999999996</v>
      </c>
      <c r="F14">
        <f t="shared" si="1"/>
        <v>1.6889780669308229E-3</v>
      </c>
      <c r="G14">
        <f t="shared" si="2"/>
        <v>350551.62147599994</v>
      </c>
      <c r="H14">
        <f t="shared" si="3"/>
        <v>0.59319649523134355</v>
      </c>
      <c r="I14">
        <f t="shared" si="4"/>
        <v>0.93173975187700619</v>
      </c>
      <c r="J14">
        <f t="shared" si="5"/>
        <v>2.657924524650349E-6</v>
      </c>
      <c r="K14">
        <f t="shared" si="6"/>
        <v>-12.83796499361801</v>
      </c>
    </row>
    <row r="15" spans="1:11" x14ac:dyDescent="0.3">
      <c r="A15">
        <v>355.64499999999998</v>
      </c>
      <c r="B15">
        <v>41.319200000000002</v>
      </c>
      <c r="C15">
        <v>0.12696299999999999</v>
      </c>
      <c r="D15">
        <v>1.8630100000000001</v>
      </c>
      <c r="E15">
        <f t="shared" si="0"/>
        <v>628.79499999999996</v>
      </c>
      <c r="F15">
        <f t="shared" si="1"/>
        <v>1.590343434664716E-3</v>
      </c>
      <c r="G15">
        <f t="shared" si="2"/>
        <v>395383.15202499996</v>
      </c>
      <c r="H15">
        <f t="shared" si="3"/>
        <v>0.66576942816738116</v>
      </c>
      <c r="I15">
        <f t="shared" si="4"/>
        <v>1.0630008261634838</v>
      </c>
      <c r="J15">
        <f t="shared" si="5"/>
        <v>2.6885334408388514E-6</v>
      </c>
      <c r="K15">
        <f t="shared" si="6"/>
        <v>-12.826514702299477</v>
      </c>
    </row>
    <row r="16" spans="1:11" x14ac:dyDescent="0.3">
      <c r="A16">
        <v>389.92200000000003</v>
      </c>
      <c r="B16">
        <v>36.585000000000001</v>
      </c>
      <c r="C16">
        <v>0.112416</v>
      </c>
      <c r="D16">
        <v>1.4274100000000001</v>
      </c>
      <c r="E16">
        <f t="shared" si="0"/>
        <v>663.072</v>
      </c>
      <c r="F16">
        <f t="shared" si="1"/>
        <v>1.508131846918585E-3</v>
      </c>
      <c r="G16">
        <f t="shared" si="2"/>
        <v>439664.47718400002</v>
      </c>
      <c r="H16">
        <f t="shared" si="3"/>
        <v>0.71948189092090631</v>
      </c>
      <c r="I16">
        <f t="shared" si="4"/>
        <v>1.1735233778898235</v>
      </c>
      <c r="J16">
        <f t="shared" si="5"/>
        <v>2.6691339391485632E-6</v>
      </c>
      <c r="K16">
        <f t="shared" si="6"/>
        <v>-12.833756505530676</v>
      </c>
    </row>
    <row r="17" spans="1:16" x14ac:dyDescent="0.3">
      <c r="A17">
        <v>422.96300000000002</v>
      </c>
      <c r="B17">
        <v>31.970600000000001</v>
      </c>
      <c r="C17">
        <v>9.8237500000000005E-2</v>
      </c>
      <c r="D17">
        <v>1.43451</v>
      </c>
      <c r="E17">
        <f t="shared" si="0"/>
        <v>696.11300000000006</v>
      </c>
      <c r="F17">
        <f t="shared" si="1"/>
        <v>1.4365483764848521E-3</v>
      </c>
      <c r="G17">
        <f t="shared" si="2"/>
        <v>484573.30876900005</v>
      </c>
      <c r="H17">
        <f t="shared" si="3"/>
        <v>0.77183372656749039</v>
      </c>
      <c r="I17">
        <f t="shared" si="4"/>
        <v>1.2975086158534284</v>
      </c>
      <c r="J17">
        <f t="shared" si="5"/>
        <v>2.6776312115696019E-6</v>
      </c>
      <c r="K17">
        <f t="shared" si="6"/>
        <v>-12.830578030570472</v>
      </c>
      <c r="M17" t="s">
        <v>11</v>
      </c>
      <c r="N17" t="s">
        <v>12</v>
      </c>
      <c r="O17" t="s">
        <v>13</v>
      </c>
      <c r="P17" t="s">
        <v>14</v>
      </c>
    </row>
    <row r="18" spans="1:16" x14ac:dyDescent="0.3">
      <c r="A18">
        <v>456.298</v>
      </c>
      <c r="B18">
        <v>27.489899999999999</v>
      </c>
      <c r="C18">
        <v>8.4469500000000003E-2</v>
      </c>
      <c r="D18">
        <v>1.37164</v>
      </c>
      <c r="E18">
        <f t="shared" si="0"/>
        <v>729.44799999999998</v>
      </c>
      <c r="F18">
        <f t="shared" si="1"/>
        <v>1.3708996391792151E-3</v>
      </c>
      <c r="G18">
        <f t="shared" si="2"/>
        <v>532094.38470399997</v>
      </c>
      <c r="H18">
        <f t="shared" si="3"/>
        <v>0.82266985684799743</v>
      </c>
      <c r="I18">
        <f t="shared" si="4"/>
        <v>1.4412308806262564</v>
      </c>
      <c r="J18">
        <f t="shared" si="5"/>
        <v>2.7086000567888007E-6</v>
      </c>
      <c r="K18">
        <f t="shared" si="6"/>
        <v>-12.819078640759033</v>
      </c>
      <c r="M18">
        <v>1957.5</v>
      </c>
      <c r="N18">
        <v>9.7086000000000006</v>
      </c>
      <c r="O18">
        <v>0.85</v>
      </c>
      <c r="P18">
        <f>0.008314*M18</f>
        <v>16.274654999999999</v>
      </c>
    </row>
    <row r="19" spans="1:16" x14ac:dyDescent="0.3">
      <c r="A19">
        <v>489.89100000000002</v>
      </c>
      <c r="B19">
        <v>22.9438</v>
      </c>
      <c r="C19">
        <v>7.0500400000000005E-2</v>
      </c>
      <c r="D19">
        <v>1.39882</v>
      </c>
      <c r="E19">
        <f t="shared" si="0"/>
        <v>763.04099999999994</v>
      </c>
      <c r="F19">
        <f t="shared" si="1"/>
        <v>1.3105455670140923E-3</v>
      </c>
      <c r="G19">
        <f t="shared" si="2"/>
        <v>582231.56768099987</v>
      </c>
      <c r="H19">
        <f t="shared" si="3"/>
        <v>0.8742485166026045</v>
      </c>
      <c r="I19">
        <f t="shared" si="4"/>
        <v>1.6264259098638747</v>
      </c>
      <c r="J19">
        <f t="shared" si="5"/>
        <v>2.7934347777497712E-6</v>
      </c>
      <c r="K19">
        <f t="shared" si="6"/>
        <v>-12.788238616180962</v>
      </c>
      <c r="M19">
        <v>1174.8</v>
      </c>
      <c r="N19">
        <v>11.2</v>
      </c>
      <c r="O19">
        <v>0.87</v>
      </c>
      <c r="P19">
        <f>0.008314*M19</f>
        <v>9.7672872000000002</v>
      </c>
    </row>
    <row r="20" spans="1:16" x14ac:dyDescent="0.3">
      <c r="A20">
        <v>524.42899999999997</v>
      </c>
      <c r="B20">
        <v>18.530899999999999</v>
      </c>
      <c r="C20">
        <v>5.69408E-2</v>
      </c>
      <c r="D20">
        <v>1.3172699999999999</v>
      </c>
      <c r="E20">
        <f t="shared" si="0"/>
        <v>797.57899999999995</v>
      </c>
      <c r="F20">
        <f t="shared" si="1"/>
        <v>1.2537942949851989E-3</v>
      </c>
      <c r="G20">
        <f t="shared" si="2"/>
        <v>636132.26124099991</v>
      </c>
      <c r="H20">
        <f t="shared" si="3"/>
        <v>0.9243151633306379</v>
      </c>
      <c r="I20">
        <f t="shared" si="4"/>
        <v>1.8822725717865305</v>
      </c>
      <c r="J20">
        <f t="shared" si="5"/>
        <v>2.9589327353316359E-6</v>
      </c>
      <c r="K20">
        <f t="shared" si="6"/>
        <v>-12.730681917034513</v>
      </c>
    </row>
    <row r="21" spans="1:16" x14ac:dyDescent="0.3">
      <c r="A21">
        <v>557.94500000000005</v>
      </c>
      <c r="B21">
        <v>14.9435</v>
      </c>
      <c r="C21">
        <v>4.5917399999999997E-2</v>
      </c>
      <c r="D21">
        <v>1.1095299999999999</v>
      </c>
      <c r="E21">
        <f t="shared" si="0"/>
        <v>831.09500000000003</v>
      </c>
      <c r="F21">
        <f t="shared" si="1"/>
        <v>1.2032318808319145E-3</v>
      </c>
      <c r="G21">
        <f t="shared" si="2"/>
        <v>690718.89902500005</v>
      </c>
      <c r="H21">
        <f t="shared" si="3"/>
        <v>0.96501729861057262</v>
      </c>
      <c r="I21">
        <f t="shared" si="4"/>
        <v>2.2410713198563998</v>
      </c>
      <c r="J21">
        <f t="shared" si="5"/>
        <v>3.2445490097633565E-6</v>
      </c>
      <c r="K21">
        <f t="shared" si="6"/>
        <v>-12.638534197508951</v>
      </c>
    </row>
    <row r="22" spans="1:16" x14ac:dyDescent="0.3">
      <c r="A22">
        <v>591.21299999999997</v>
      </c>
      <c r="B22">
        <v>12.6066</v>
      </c>
      <c r="C22">
        <v>3.8736800000000002E-2</v>
      </c>
      <c r="D22">
        <v>0.72274400000000005</v>
      </c>
      <c r="E22">
        <f t="shared" si="0"/>
        <v>864.36299999999994</v>
      </c>
      <c r="F22">
        <f t="shared" si="1"/>
        <v>1.1569213397611884E-3</v>
      </c>
      <c r="G22">
        <f t="shared" si="2"/>
        <v>747123.39576899994</v>
      </c>
      <c r="H22">
        <f t="shared" si="3"/>
        <v>0.99153051164748496</v>
      </c>
      <c r="I22">
        <f t="shared" si="4"/>
        <v>2.8356315198656912</v>
      </c>
      <c r="J22">
        <f t="shared" si="5"/>
        <v>3.7953991749208035E-6</v>
      </c>
      <c r="K22">
        <f t="shared" si="6"/>
        <v>-12.481720968215816</v>
      </c>
    </row>
    <row r="23" spans="1:16" x14ac:dyDescent="0.3">
      <c r="A23">
        <v>624.47500000000002</v>
      </c>
      <c r="B23">
        <v>12.3682</v>
      </c>
      <c r="C23">
        <v>3.8004200000000002E-2</v>
      </c>
      <c r="D23">
        <v>7.2989399999999996E-2</v>
      </c>
      <c r="E23">
        <f t="shared" si="0"/>
        <v>897.625</v>
      </c>
      <c r="F23">
        <f t="shared" si="1"/>
        <v>1.1140509678317784E-3</v>
      </c>
      <c r="G23">
        <f t="shared" si="2"/>
        <v>805730.640625</v>
      </c>
      <c r="H23">
        <f t="shared" si="3"/>
        <v>0.99423551956755329</v>
      </c>
      <c r="I23">
        <f t="shared" si="4"/>
        <v>2.9861730496687104</v>
      </c>
      <c r="J23">
        <f t="shared" si="5"/>
        <v>3.7061679165537947E-6</v>
      </c>
      <c r="K23">
        <f t="shared" si="6"/>
        <v>-12.505512121749835</v>
      </c>
    </row>
    <row r="24" spans="1:16" x14ac:dyDescent="0.3">
      <c r="A24">
        <v>658.71799999999996</v>
      </c>
      <c r="B24">
        <v>12.271100000000001</v>
      </c>
      <c r="C24">
        <v>3.7705900000000001E-2</v>
      </c>
      <c r="D24">
        <v>2.9125499999999999E-2</v>
      </c>
      <c r="E24">
        <f t="shared" si="0"/>
        <v>931.86799999999994</v>
      </c>
      <c r="F24">
        <f t="shared" si="1"/>
        <v>1.073113359402834E-3</v>
      </c>
      <c r="G24">
        <f t="shared" si="2"/>
        <v>868377.96942399989</v>
      </c>
      <c r="H24">
        <f t="shared" si="3"/>
        <v>0.99533694444136744</v>
      </c>
      <c r="I24">
        <f t="shared" si="4"/>
        <v>3.0675347683108072</v>
      </c>
      <c r="J24">
        <f t="shared" si="5"/>
        <v>3.532488013653226E-6</v>
      </c>
      <c r="K24">
        <f t="shared" si="6"/>
        <v>-12.553508115556054</v>
      </c>
    </row>
    <row r="25" spans="1:16" x14ac:dyDescent="0.3">
      <c r="A25">
        <v>692.10900000000004</v>
      </c>
      <c r="B25">
        <v>12.096500000000001</v>
      </c>
      <c r="C25">
        <v>3.7169599999999997E-2</v>
      </c>
      <c r="D25">
        <v>5.3978999999999999E-2</v>
      </c>
      <c r="E25">
        <f t="shared" si="0"/>
        <v>965.25900000000001</v>
      </c>
      <c r="F25">
        <f t="shared" si="1"/>
        <v>1.0359913764077828E-3</v>
      </c>
      <c r="G25">
        <f t="shared" si="2"/>
        <v>931724.93708100007</v>
      </c>
      <c r="H25">
        <f t="shared" si="3"/>
        <v>0.99731714611695133</v>
      </c>
      <c r="I25">
        <f t="shared" si="4"/>
        <v>3.274774120449421</v>
      </c>
      <c r="J25">
        <f t="shared" si="5"/>
        <v>3.5147434506893813E-6</v>
      </c>
      <c r="K25">
        <f t="shared" si="6"/>
        <v>-12.558544022366926</v>
      </c>
    </row>
    <row r="26" spans="1:16" x14ac:dyDescent="0.3">
      <c r="A26">
        <v>725.27300000000002</v>
      </c>
      <c r="B26">
        <v>12.107200000000001</v>
      </c>
      <c r="C26">
        <v>3.7202199999999998E-2</v>
      </c>
      <c r="D26">
        <v>-3.2838400000000001E-3</v>
      </c>
      <c r="E26">
        <f t="shared" si="0"/>
        <v>998.423</v>
      </c>
      <c r="F26">
        <f t="shared" si="1"/>
        <v>1.0015794908570816E-3</v>
      </c>
      <c r="G26">
        <f t="shared" si="2"/>
        <v>996848.48692900001</v>
      </c>
      <c r="H26">
        <f t="shared" si="3"/>
        <v>0.99719677584914568</v>
      </c>
      <c r="I26">
        <f t="shared" si="4"/>
        <v>3.2585628987221389</v>
      </c>
      <c r="J26">
        <f t="shared" si="5"/>
        <v>3.2688647687682435E-6</v>
      </c>
      <c r="K26">
        <f t="shared" si="6"/>
        <v>-12.631067798845308</v>
      </c>
    </row>
    <row r="27" spans="1:16" x14ac:dyDescent="0.3">
      <c r="A27">
        <v>758.38900000000001</v>
      </c>
      <c r="B27">
        <v>12.0686</v>
      </c>
      <c r="C27">
        <v>3.7083699999999997E-2</v>
      </c>
      <c r="D27">
        <v>1.17453E-2</v>
      </c>
      <c r="E27">
        <f t="shared" si="0"/>
        <v>1031.539</v>
      </c>
      <c r="F27">
        <f t="shared" si="1"/>
        <v>9.6942529560200825E-4</v>
      </c>
      <c r="G27">
        <f t="shared" si="2"/>
        <v>1064072.7085209999</v>
      </c>
      <c r="H27">
        <f t="shared" si="3"/>
        <v>0.99763431808027891</v>
      </c>
      <c r="I27">
        <f t="shared" si="4"/>
        <v>3.3210258702393367</v>
      </c>
      <c r="J27">
        <f t="shared" si="5"/>
        <v>3.1210516383371701E-6</v>
      </c>
      <c r="K27">
        <f t="shared" si="6"/>
        <v>-12.677340549366441</v>
      </c>
    </row>
    <row r="28" spans="1:16" x14ac:dyDescent="0.3">
      <c r="A28">
        <v>792.35799999999995</v>
      </c>
      <c r="B28">
        <v>12.101000000000001</v>
      </c>
      <c r="C28">
        <v>3.7183300000000002E-2</v>
      </c>
      <c r="D28">
        <v>-9.6771600000000006E-3</v>
      </c>
      <c r="E28">
        <f t="shared" si="0"/>
        <v>1065.5079999999998</v>
      </c>
      <c r="F28">
        <f t="shared" si="1"/>
        <v>9.3851946677077998E-4</v>
      </c>
      <c r="G28">
        <f t="shared" si="2"/>
        <v>1135307.2980639995</v>
      </c>
      <c r="H28">
        <f t="shared" si="3"/>
        <v>0.99726656106575695</v>
      </c>
      <c r="I28">
        <f t="shared" si="4"/>
        <v>3.2678794673391525</v>
      </c>
      <c r="J28">
        <f t="shared" si="5"/>
        <v>2.8784096366787695E-6</v>
      </c>
      <c r="K28">
        <f t="shared" si="6"/>
        <v>-12.75827262582677</v>
      </c>
    </row>
    <row r="29" spans="1:16" x14ac:dyDescent="0.3">
      <c r="A29">
        <v>826.29499999999996</v>
      </c>
      <c r="B29">
        <v>12.0284</v>
      </c>
      <c r="C29">
        <v>3.6960300000000001E-2</v>
      </c>
      <c r="D29">
        <v>2.1663000000000002E-2</v>
      </c>
      <c r="E29">
        <f t="shared" si="0"/>
        <v>1099.4449999999999</v>
      </c>
      <c r="F29">
        <f t="shared" si="1"/>
        <v>9.0954981831742386E-4</v>
      </c>
      <c r="G29">
        <f t="shared" si="2"/>
        <v>1208779.3080249999</v>
      </c>
      <c r="H29">
        <f t="shared" si="3"/>
        <v>0.99808995277497781</v>
      </c>
      <c r="I29">
        <f t="shared" si="4"/>
        <v>3.3989447640107948</v>
      </c>
      <c r="J29">
        <f t="shared" si="5"/>
        <v>2.8118819882549629E-6</v>
      </c>
      <c r="K29">
        <f t="shared" si="6"/>
        <v>-12.781656552088906</v>
      </c>
    </row>
    <row r="30" spans="1:16" x14ac:dyDescent="0.3">
      <c r="A30">
        <v>860.85199999999998</v>
      </c>
      <c r="B30">
        <v>12.0535</v>
      </c>
      <c r="C30">
        <v>3.7037199999999999E-2</v>
      </c>
      <c r="D30">
        <v>-7.3975400000000002E-3</v>
      </c>
      <c r="E30">
        <f t="shared" si="0"/>
        <v>1134.002</v>
      </c>
      <c r="F30">
        <f t="shared" si="1"/>
        <v>8.818326599071254E-4</v>
      </c>
      <c r="G30">
        <f t="shared" si="2"/>
        <v>1285960.5360039999</v>
      </c>
      <c r="H30">
        <f t="shared" si="3"/>
        <v>0.99780601186717921</v>
      </c>
      <c r="I30">
        <f t="shared" si="4"/>
        <v>3.3485706946835201</v>
      </c>
      <c r="J30">
        <f t="shared" si="5"/>
        <v>2.6039451452288615E-6</v>
      </c>
      <c r="K30">
        <f t="shared" si="6"/>
        <v>-12.858482899420148</v>
      </c>
    </row>
    <row r="31" spans="1:16" x14ac:dyDescent="0.3">
      <c r="A31">
        <v>896.53200000000004</v>
      </c>
      <c r="B31">
        <v>12.0533</v>
      </c>
      <c r="C31">
        <v>3.7036699999999999E-2</v>
      </c>
      <c r="D31">
        <v>4.4074199999999999E-5</v>
      </c>
      <c r="E31">
        <f t="shared" si="0"/>
        <v>1169.682</v>
      </c>
      <c r="F31">
        <f t="shared" si="1"/>
        <v>8.5493322116609466E-4</v>
      </c>
      <c r="G31">
        <f t="shared" si="2"/>
        <v>1368155.9811239999</v>
      </c>
      <c r="H31">
        <f t="shared" si="3"/>
        <v>0.99780785803693084</v>
      </c>
      <c r="I31">
        <f t="shared" si="4"/>
        <v>3.3488778087767983</v>
      </c>
      <c r="J31">
        <f t="shared" si="5"/>
        <v>2.4477310006901032E-6</v>
      </c>
      <c r="K31">
        <f t="shared" si="6"/>
        <v>-12.920349084691042</v>
      </c>
    </row>
    <row r="32" spans="1:16" x14ac:dyDescent="0.3">
      <c r="A32">
        <v>929.63099999999997</v>
      </c>
      <c r="B32">
        <v>11.9724</v>
      </c>
      <c r="C32">
        <v>3.6788000000000001E-2</v>
      </c>
      <c r="D32">
        <v>2.4047700000000002E-2</v>
      </c>
      <c r="E32">
        <f t="shared" si="0"/>
        <v>1202.7809999999999</v>
      </c>
      <c r="F32">
        <f t="shared" si="1"/>
        <v>8.3140654865682118E-4</v>
      </c>
      <c r="G32">
        <f t="shared" si="2"/>
        <v>1446682.1339609998</v>
      </c>
      <c r="H32">
        <f t="shared" si="3"/>
        <v>0.99872614287138484</v>
      </c>
      <c r="I32">
        <f t="shared" si="4"/>
        <v>3.5440952028596255</v>
      </c>
      <c r="J32">
        <f t="shared" si="5"/>
        <v>2.4498092011103587E-6</v>
      </c>
      <c r="K32">
        <f t="shared" si="6"/>
        <v>-12.91950041353803</v>
      </c>
    </row>
    <row r="33" spans="1:11" x14ac:dyDescent="0.3">
      <c r="A33">
        <v>963.33500000000004</v>
      </c>
      <c r="B33">
        <v>11.948399999999999</v>
      </c>
      <c r="C33">
        <v>3.6714400000000001E-2</v>
      </c>
      <c r="D33">
        <v>7.1465599999999997E-3</v>
      </c>
      <c r="E33">
        <f t="shared" si="0"/>
        <v>1236.4850000000001</v>
      </c>
      <c r="F33">
        <f t="shared" si="1"/>
        <v>8.0874414165962372E-4</v>
      </c>
      <c r="G33">
        <f t="shared" si="2"/>
        <v>1528895.1552250003</v>
      </c>
      <c r="H33">
        <f t="shared" si="3"/>
        <v>0.99899789905882275</v>
      </c>
      <c r="I33">
        <f t="shared" si="4"/>
        <v>3.6286887479637757</v>
      </c>
      <c r="J33">
        <f t="shared" si="5"/>
        <v>2.3734058778083829E-6</v>
      </c>
      <c r="K33">
        <f t="shared" si="6"/>
        <v>-12.95118455518335</v>
      </c>
    </row>
    <row r="34" spans="1:11" x14ac:dyDescent="0.3">
      <c r="A34">
        <v>993.63800000000003</v>
      </c>
      <c r="B34">
        <v>11.941000000000001</v>
      </c>
      <c r="C34">
        <v>3.6691599999999998E-2</v>
      </c>
      <c r="D34">
        <v>2.2938799999999999E-3</v>
      </c>
      <c r="E34">
        <f t="shared" si="0"/>
        <v>1266.788</v>
      </c>
      <c r="F34">
        <f t="shared" si="1"/>
        <v>7.8939806818504753E-4</v>
      </c>
      <c r="G34">
        <f t="shared" si="2"/>
        <v>1604751.8369440001</v>
      </c>
      <c r="H34">
        <f t="shared" si="3"/>
        <v>0.99908208439949642</v>
      </c>
      <c r="I34">
        <f t="shared" si="4"/>
        <v>3.6593786835715316</v>
      </c>
      <c r="J34">
        <f t="shared" si="5"/>
        <v>2.2803393018949574E-6</v>
      </c>
      <c r="K34">
        <f t="shared" si="6"/>
        <v>-12.991186309449423</v>
      </c>
    </row>
    <row r="35" spans="1:11" x14ac:dyDescent="0.3">
      <c r="A35">
        <v>997.51900000000001</v>
      </c>
      <c r="B35">
        <v>11.860200000000001</v>
      </c>
      <c r="C35">
        <v>3.6443299999999998E-2</v>
      </c>
      <c r="D35">
        <v>2.3766300000000001E-2</v>
      </c>
      <c r="E35">
        <f t="shared" si="0"/>
        <v>1270.6689999999999</v>
      </c>
      <c r="F35">
        <f t="shared" si="1"/>
        <v>7.8698701235333521E-4</v>
      </c>
      <c r="G35">
        <f t="shared" si="2"/>
        <v>1614599.7075609996</v>
      </c>
      <c r="H35">
        <f t="shared" si="3"/>
        <v>0.99999889229814898</v>
      </c>
      <c r="I35">
        <f t="shared" si="4"/>
        <v>5.7341899351004706</v>
      </c>
      <c r="J35">
        <f t="shared" si="5"/>
        <v>3.5514622653824761E-6</v>
      </c>
      <c r="K35">
        <f t="shared" si="6"/>
        <v>-12.548151133545289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D4</vt:lpstr>
      <vt:lpstr>D3</vt:lpstr>
      <vt:lpstr>P2</vt:lpstr>
      <vt:lpstr>P3</vt:lpstr>
      <vt:lpstr>P4</vt:lpstr>
      <vt:lpstr>A4</vt:lpstr>
      <vt:lpstr>A3</vt:lpstr>
      <vt:lpstr>A2</vt:lpstr>
      <vt:lpstr>A1</vt:lpstr>
      <vt:lpstr>F3</vt:lpstr>
      <vt:lpstr>F2</vt:lpstr>
      <vt:lpstr>F1</vt:lpstr>
      <vt:lpstr>R4</vt:lpstr>
      <vt:lpstr>R3</vt:lpstr>
      <vt:lpstr>R2</vt:lpstr>
      <vt:lpstr>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Leah Morrison (lib)</cp:lastModifiedBy>
  <dcterms:created xsi:type="dcterms:W3CDTF">2022-08-22T04:55:19Z</dcterms:created>
  <dcterms:modified xsi:type="dcterms:W3CDTF">2024-02-15T11:12:50Z</dcterms:modified>
</cp:coreProperties>
</file>