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B\Research_Support\Open Access\Contacts\people\Morrison, Zoe\SCHILLING 2024 Trust people (DATASET)\"/>
    </mc:Choice>
  </mc:AlternateContent>
  <xr:revisionPtr revIDLastSave="0" documentId="8_{863113C4-7764-4427-9384-EA1F82121578}" xr6:coauthVersionLast="47" xr6:coauthVersionMax="47" xr10:uidLastSave="{00000000-0000-0000-0000-000000000000}"/>
  <bookViews>
    <workbookView xWindow="2940" yWindow="2940" windowWidth="28800" windowHeight="15435" xr2:uid="{423378BE-2BB7-6A41-A607-29F60D2A666E}"/>
  </bookViews>
  <sheets>
    <sheet name="NHSCT_Cluste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4" i="1" l="1"/>
  <c r="S64" i="1"/>
  <c r="R64" i="1"/>
  <c r="X64" i="1" s="1"/>
  <c r="T63" i="1"/>
  <c r="S63" i="1"/>
  <c r="R63" i="1"/>
  <c r="W63" i="1" s="1"/>
  <c r="T62" i="1"/>
  <c r="S62" i="1"/>
  <c r="R62" i="1"/>
  <c r="V62" i="1" s="1"/>
  <c r="T61" i="1"/>
  <c r="S61" i="1"/>
  <c r="R61" i="1"/>
  <c r="U61" i="1" s="1"/>
  <c r="T60" i="1"/>
  <c r="S60" i="1"/>
  <c r="R60" i="1"/>
  <c r="T59" i="1"/>
  <c r="S59" i="1"/>
  <c r="R59" i="1"/>
  <c r="W59" i="1" s="1"/>
  <c r="T58" i="1"/>
  <c r="S58" i="1"/>
  <c r="R58" i="1"/>
  <c r="V58" i="1" s="1"/>
  <c r="T57" i="1"/>
  <c r="S57" i="1"/>
  <c r="R57" i="1"/>
  <c r="T56" i="1"/>
  <c r="S56" i="1"/>
  <c r="R56" i="1"/>
  <c r="T55" i="1"/>
  <c r="S55" i="1"/>
  <c r="R55" i="1"/>
  <c r="X55" i="1" s="1"/>
  <c r="T54" i="1"/>
  <c r="S54" i="1"/>
  <c r="R54" i="1"/>
  <c r="T53" i="1"/>
  <c r="S53" i="1"/>
  <c r="R53" i="1"/>
  <c r="V53" i="1" s="1"/>
  <c r="T52" i="1"/>
  <c r="S52" i="1"/>
  <c r="R52" i="1"/>
  <c r="T51" i="1"/>
  <c r="S51" i="1"/>
  <c r="R51" i="1"/>
  <c r="X51" i="1" s="1"/>
  <c r="T50" i="1"/>
  <c r="S50" i="1"/>
  <c r="R50" i="1"/>
  <c r="T49" i="1"/>
  <c r="S49" i="1"/>
  <c r="R49" i="1"/>
  <c r="V49" i="1" s="1"/>
  <c r="T48" i="1"/>
  <c r="S48" i="1"/>
  <c r="R48" i="1"/>
  <c r="V48" i="1" s="1"/>
  <c r="T47" i="1"/>
  <c r="S47" i="1"/>
  <c r="R47" i="1"/>
  <c r="U47" i="1" s="1"/>
  <c r="T46" i="1"/>
  <c r="S46" i="1"/>
  <c r="R46" i="1"/>
  <c r="T45" i="1"/>
  <c r="S45" i="1"/>
  <c r="R45" i="1"/>
  <c r="V45" i="1" s="1"/>
  <c r="T44" i="1"/>
  <c r="S44" i="1"/>
  <c r="R44" i="1"/>
  <c r="T43" i="1"/>
  <c r="S43" i="1"/>
  <c r="R43" i="1"/>
  <c r="U43" i="1" s="1"/>
  <c r="T42" i="1"/>
  <c r="S42" i="1"/>
  <c r="R42" i="1"/>
  <c r="T41" i="1"/>
  <c r="S41" i="1"/>
  <c r="R41" i="1"/>
  <c r="V41" i="1" s="1"/>
  <c r="T40" i="1"/>
  <c r="S40" i="1"/>
  <c r="R40" i="1"/>
  <c r="T39" i="1"/>
  <c r="S39" i="1"/>
  <c r="R39" i="1"/>
  <c r="T38" i="1"/>
  <c r="S38" i="1"/>
  <c r="R38" i="1"/>
  <c r="T37" i="1"/>
  <c r="S37" i="1"/>
  <c r="R37" i="1"/>
  <c r="V37" i="1" s="1"/>
  <c r="T36" i="1"/>
  <c r="S36" i="1"/>
  <c r="R36" i="1"/>
  <c r="X36" i="1" s="1"/>
  <c r="T35" i="1"/>
  <c r="S35" i="1"/>
  <c r="R35" i="1"/>
  <c r="U35" i="1" s="1"/>
  <c r="T34" i="1"/>
  <c r="S34" i="1"/>
  <c r="R34" i="1"/>
  <c r="T33" i="1"/>
  <c r="S33" i="1"/>
  <c r="R33" i="1"/>
  <c r="V33" i="1" s="1"/>
  <c r="T32" i="1"/>
  <c r="S32" i="1"/>
  <c r="R32" i="1"/>
  <c r="X32" i="1" s="1"/>
  <c r="T31" i="1"/>
  <c r="S31" i="1"/>
  <c r="R31" i="1"/>
  <c r="U31" i="1" s="1"/>
  <c r="T30" i="1"/>
  <c r="S30" i="1"/>
  <c r="R30" i="1"/>
  <c r="T29" i="1"/>
  <c r="S29" i="1"/>
  <c r="R29" i="1"/>
  <c r="V29" i="1" s="1"/>
  <c r="T28" i="1"/>
  <c r="S28" i="1"/>
  <c r="R28" i="1"/>
  <c r="X28" i="1" s="1"/>
  <c r="T27" i="1"/>
  <c r="S27" i="1"/>
  <c r="R27" i="1"/>
  <c r="U27" i="1" s="1"/>
  <c r="T26" i="1"/>
  <c r="S26" i="1"/>
  <c r="R26" i="1"/>
  <c r="T25" i="1"/>
  <c r="S25" i="1"/>
  <c r="R25" i="1"/>
  <c r="V25" i="1" s="1"/>
  <c r="T24" i="1"/>
  <c r="S24" i="1"/>
  <c r="R24" i="1"/>
  <c r="X24" i="1" s="1"/>
  <c r="T23" i="1"/>
  <c r="S23" i="1"/>
  <c r="R23" i="1"/>
  <c r="U23" i="1" s="1"/>
  <c r="T22" i="1"/>
  <c r="S22" i="1"/>
  <c r="R22" i="1"/>
  <c r="T21" i="1"/>
  <c r="S21" i="1"/>
  <c r="R21" i="1"/>
  <c r="V21" i="1" s="1"/>
  <c r="T20" i="1"/>
  <c r="S20" i="1"/>
  <c r="R20" i="1"/>
  <c r="T19" i="1"/>
  <c r="S19" i="1"/>
  <c r="R19" i="1"/>
  <c r="U19" i="1" s="1"/>
  <c r="T18" i="1"/>
  <c r="S18" i="1"/>
  <c r="R18" i="1"/>
  <c r="T17" i="1"/>
  <c r="S17" i="1"/>
  <c r="R17" i="1"/>
  <c r="X17" i="1" s="1"/>
  <c r="T16" i="1"/>
  <c r="S16" i="1"/>
  <c r="R16" i="1"/>
  <c r="X16" i="1" s="1"/>
  <c r="T15" i="1"/>
  <c r="S15" i="1"/>
  <c r="R15" i="1"/>
  <c r="T14" i="1"/>
  <c r="S14" i="1"/>
  <c r="R14" i="1"/>
  <c r="T13" i="1"/>
  <c r="S13" i="1"/>
  <c r="R13" i="1"/>
  <c r="V13" i="1" s="1"/>
  <c r="T12" i="1"/>
  <c r="S12" i="1"/>
  <c r="R12" i="1"/>
  <c r="X12" i="1" s="1"/>
  <c r="T11" i="1"/>
  <c r="S11" i="1"/>
  <c r="R11" i="1"/>
  <c r="U11" i="1" s="1"/>
  <c r="T10" i="1"/>
  <c r="S10" i="1"/>
  <c r="R10" i="1"/>
  <c r="U10" i="1" s="1"/>
  <c r="T9" i="1"/>
  <c r="S9" i="1"/>
  <c r="R9" i="1"/>
  <c r="U9" i="1" s="1"/>
  <c r="T8" i="1"/>
  <c r="S8" i="1"/>
  <c r="R8" i="1"/>
  <c r="T7" i="1"/>
  <c r="S7" i="1"/>
  <c r="R7" i="1"/>
  <c r="T6" i="1"/>
  <c r="S6" i="1"/>
  <c r="R6" i="1"/>
  <c r="T5" i="1"/>
  <c r="S5" i="1"/>
  <c r="R5" i="1"/>
  <c r="U5" i="1" s="1"/>
  <c r="T4" i="1"/>
  <c r="S4" i="1"/>
  <c r="R4" i="1"/>
  <c r="AC3" i="1"/>
  <c r="AB3" i="1"/>
  <c r="AA3" i="1"/>
  <c r="Z3" i="1"/>
  <c r="T3" i="1"/>
  <c r="S3" i="1"/>
  <c r="R3" i="1"/>
  <c r="W3" i="1" l="1"/>
  <c r="U3" i="1"/>
  <c r="W4" i="1"/>
  <c r="V6" i="1"/>
  <c r="W6" i="1"/>
  <c r="U6" i="1"/>
  <c r="X6" i="1"/>
  <c r="U7" i="1"/>
  <c r="U8" i="1"/>
  <c r="X10" i="1"/>
  <c r="V14" i="1"/>
  <c r="W14" i="1"/>
  <c r="U14" i="1"/>
  <c r="W15" i="1"/>
  <c r="X15" i="1"/>
  <c r="U15" i="1"/>
  <c r="V17" i="1"/>
  <c r="V18" i="1"/>
  <c r="W18" i="1"/>
  <c r="U18" i="1"/>
  <c r="X20" i="1"/>
  <c r="V20" i="1"/>
  <c r="V22" i="1"/>
  <c r="W22" i="1"/>
  <c r="U22" i="1"/>
  <c r="V26" i="1"/>
  <c r="W26" i="1"/>
  <c r="U26" i="1"/>
  <c r="V30" i="1"/>
  <c r="W30" i="1"/>
  <c r="U30" i="1"/>
  <c r="V34" i="1"/>
  <c r="W34" i="1"/>
  <c r="U34" i="1"/>
  <c r="V38" i="1"/>
  <c r="W38" i="1"/>
  <c r="U38" i="1"/>
  <c r="X39" i="1"/>
  <c r="X40" i="1"/>
  <c r="W40" i="1"/>
  <c r="U40" i="1"/>
  <c r="X42" i="1"/>
  <c r="X43" i="1"/>
  <c r="X46" i="1"/>
  <c r="X47" i="1"/>
  <c r="X50" i="1"/>
  <c r="U51" i="1"/>
  <c r="X52" i="1"/>
  <c r="U52" i="1"/>
  <c r="U55" i="1"/>
  <c r="X56" i="1"/>
  <c r="U56" i="1"/>
  <c r="U58" i="1"/>
  <c r="U59" i="1"/>
  <c r="X60" i="1"/>
  <c r="U60" i="1"/>
  <c r="X62" i="1"/>
  <c r="U63" i="1"/>
  <c r="X44" i="1"/>
  <c r="W44" i="1"/>
  <c r="X9" i="1"/>
  <c r="V10" i="1"/>
  <c r="W10" i="1"/>
  <c r="W12" i="1"/>
  <c r="X14" i="1"/>
  <c r="V15" i="1"/>
  <c r="U16" i="1"/>
  <c r="X18" i="1"/>
  <c r="W20" i="1"/>
  <c r="X22" i="1"/>
  <c r="W24" i="1"/>
  <c r="X26" i="1"/>
  <c r="W28" i="1"/>
  <c r="X30" i="1"/>
  <c r="W32" i="1"/>
  <c r="X34" i="1"/>
  <c r="W36" i="1"/>
  <c r="X38" i="1"/>
  <c r="U39" i="1"/>
  <c r="U41" i="1"/>
  <c r="X41" i="1"/>
  <c r="W41" i="1"/>
  <c r="W42" i="1"/>
  <c r="U45" i="1"/>
  <c r="X45" i="1"/>
  <c r="W45" i="1"/>
  <c r="W46" i="1"/>
  <c r="U49" i="1"/>
  <c r="X49" i="1"/>
  <c r="W49" i="1"/>
  <c r="W50" i="1"/>
  <c r="X48" i="1"/>
  <c r="W48" i="1"/>
  <c r="U54" i="1"/>
  <c r="X54" i="1"/>
  <c r="U4" i="1"/>
  <c r="W7" i="1"/>
  <c r="U13" i="1"/>
  <c r="U21" i="1"/>
  <c r="W21" i="1"/>
  <c r="W23" i="1"/>
  <c r="V23" i="1"/>
  <c r="U25" i="1"/>
  <c r="W25" i="1"/>
  <c r="W27" i="1"/>
  <c r="V27" i="1"/>
  <c r="U29" i="1"/>
  <c r="W29" i="1"/>
  <c r="W31" i="1"/>
  <c r="V31" i="1"/>
  <c r="U33" i="1"/>
  <c r="W33" i="1"/>
  <c r="W35" i="1"/>
  <c r="V35" i="1"/>
  <c r="U37" i="1"/>
  <c r="W37" i="1"/>
  <c r="W39" i="1"/>
  <c r="V42" i="1"/>
  <c r="V46" i="1"/>
  <c r="V50" i="1"/>
  <c r="W54" i="1"/>
  <c r="W5" i="1"/>
  <c r="W8" i="1"/>
  <c r="W9" i="1"/>
  <c r="V12" i="1"/>
  <c r="V24" i="1"/>
  <c r="V28" i="1"/>
  <c r="V32" i="1"/>
  <c r="V36" i="1"/>
  <c r="V44" i="1"/>
  <c r="V3" i="1"/>
  <c r="X5" i="1"/>
  <c r="X3" i="1"/>
  <c r="V7" i="1"/>
  <c r="W11" i="1"/>
  <c r="V11" i="1"/>
  <c r="W13" i="1"/>
  <c r="V16" i="1"/>
  <c r="W19" i="1"/>
  <c r="V19" i="1"/>
  <c r="X4" i="1"/>
  <c r="V4" i="1"/>
  <c r="V5" i="1"/>
  <c r="X7" i="1"/>
  <c r="X8" i="1"/>
  <c r="V8" i="1"/>
  <c r="V9" i="1"/>
  <c r="X11" i="1"/>
  <c r="U12" i="1"/>
  <c r="X13" i="1"/>
  <c r="W16" i="1"/>
  <c r="U17" i="1"/>
  <c r="W17" i="1"/>
  <c r="X19" i="1"/>
  <c r="U20" i="1"/>
  <c r="X21" i="1"/>
  <c r="X23" i="1"/>
  <c r="U24" i="1"/>
  <c r="X25" i="1"/>
  <c r="X27" i="1"/>
  <c r="U28" i="1"/>
  <c r="X29" i="1"/>
  <c r="X31" i="1"/>
  <c r="U32" i="1"/>
  <c r="X33" i="1"/>
  <c r="X35" i="1"/>
  <c r="U36" i="1"/>
  <c r="X37" i="1"/>
  <c r="V40" i="1"/>
  <c r="U42" i="1"/>
  <c r="W43" i="1"/>
  <c r="U44" i="1"/>
  <c r="U46" i="1"/>
  <c r="W47" i="1"/>
  <c r="U48" i="1"/>
  <c r="U50" i="1"/>
  <c r="W51" i="1"/>
  <c r="U53" i="1"/>
  <c r="X53" i="1"/>
  <c r="W53" i="1"/>
  <c r="V54" i="1"/>
  <c r="W55" i="1"/>
  <c r="U57" i="1"/>
  <c r="X57" i="1"/>
  <c r="W57" i="1"/>
  <c r="V57" i="1"/>
  <c r="W58" i="1"/>
  <c r="X59" i="1"/>
  <c r="V61" i="1"/>
  <c r="W62" i="1"/>
  <c r="X63" i="1"/>
  <c r="U64" i="1"/>
  <c r="V52" i="1"/>
  <c r="V56" i="1"/>
  <c r="X58" i="1"/>
  <c r="V60" i="1"/>
  <c r="W61" i="1"/>
  <c r="V64" i="1"/>
  <c r="V39" i="1"/>
  <c r="W52" i="1"/>
  <c r="V59" i="1"/>
  <c r="W60" i="1"/>
  <c r="X61" i="1"/>
  <c r="U62" i="1"/>
  <c r="V63" i="1"/>
  <c r="W64" i="1"/>
  <c r="V43" i="1"/>
  <c r="V47" i="1"/>
  <c r="V51" i="1"/>
  <c r="V55" i="1"/>
  <c r="W56" i="1"/>
  <c r="AB4" i="1" l="1"/>
  <c r="AB8" i="1"/>
  <c r="Z4" i="1"/>
  <c r="AB9" i="1"/>
  <c r="AB16" i="1"/>
  <c r="Z5" i="1"/>
  <c r="Z14" i="1"/>
  <c r="AB14" i="1"/>
  <c r="AB5" i="1"/>
  <c r="AC8" i="1"/>
  <c r="AC4" i="1"/>
  <c r="AC6" i="1"/>
  <c r="Z8" i="1"/>
  <c r="Z6" i="1"/>
  <c r="AA6" i="1"/>
  <c r="AA4" i="1"/>
  <c r="AA8" i="1"/>
  <c r="AB6" i="1"/>
  <c r="AB10" i="1" s="1"/>
  <c r="AB17" i="1" s="1"/>
  <c r="Z15" i="1" l="1"/>
  <c r="Z7" i="1"/>
  <c r="AC16" i="1"/>
  <c r="AC9" i="1"/>
  <c r="AC10" i="1"/>
  <c r="AC17" i="1" s="1"/>
  <c r="AA10" i="1"/>
  <c r="AA17" i="1" s="1"/>
  <c r="AA9" i="1"/>
  <c r="AA16" i="1"/>
  <c r="Z9" i="1"/>
  <c r="Z10" i="1"/>
  <c r="Z17" i="1" s="1"/>
  <c r="Z16" i="1"/>
  <c r="AA14" i="1"/>
  <c r="AA5" i="1"/>
  <c r="AC7" i="1"/>
  <c r="AC15" i="1"/>
  <c r="AB15" i="1"/>
  <c r="AB7" i="1"/>
  <c r="AA15" i="1"/>
  <c r="AA7" i="1"/>
  <c r="AC5" i="1"/>
  <c r="AC14" i="1"/>
</calcChain>
</file>

<file path=xl/sharedStrings.xml><?xml version="1.0" encoding="utf-8"?>
<sst xmlns="http://schemas.openxmlformats.org/spreadsheetml/2006/main" count="293" uniqueCount="101">
  <si>
    <t>All Participants</t>
  </si>
  <si>
    <t>Deployed Participants</t>
  </si>
  <si>
    <t>Permanent Participants</t>
  </si>
  <si>
    <t>carry over for Heatmap</t>
  </si>
  <si>
    <t>Heatmap of Cluster Overlap</t>
  </si>
  <si>
    <t>ID</t>
  </si>
  <si>
    <t>Label</t>
  </si>
  <si>
    <t>Total References All</t>
  </si>
  <si>
    <t>Leiden Cluster All</t>
  </si>
  <si>
    <t>Cluster Name All</t>
  </si>
  <si>
    <t>Degree All</t>
  </si>
  <si>
    <t>Weighted Degree All</t>
  </si>
  <si>
    <t>Total References Deployed</t>
  </si>
  <si>
    <t>leiden Cluster Deployed</t>
  </si>
  <si>
    <t>Cluster Name Deployed</t>
  </si>
  <si>
    <t>Degree Deployed</t>
  </si>
  <si>
    <t>Weighted Degree Deployed</t>
  </si>
  <si>
    <t>Total References Permanent</t>
  </si>
  <si>
    <t>Leiden Cluster Permanent</t>
  </si>
  <si>
    <t>Cluster Name Permanent</t>
  </si>
  <si>
    <t>Degree Permanent</t>
  </si>
  <si>
    <t>Weighted Degree Permanent</t>
  </si>
  <si>
    <t>Patient Care &amp; Stress</t>
  </si>
  <si>
    <t>Cohesion &amp;Social Support</t>
  </si>
  <si>
    <t xml:space="preserve">Teamwork </t>
  </si>
  <si>
    <t>Organisat. Support &amp; Management</t>
  </si>
  <si>
    <t>Summary of Overlap per Cluster</t>
  </si>
  <si>
    <t>(Re)-Appraisal, Sense-Making &amp; Closure</t>
  </si>
  <si>
    <t>Cohesion &amp; Social Support</t>
  </si>
  <si>
    <t>Patient Care &amp; Stressors</t>
  </si>
  <si>
    <t>Appreciation &amp; Feedback</t>
  </si>
  <si>
    <t>Teamwork</t>
  </si>
  <si>
    <t># of codes occuring in all graphs</t>
  </si>
  <si>
    <t xml:space="preserve">Career Implications &amp; Intentions </t>
  </si>
  <si>
    <t xml:space="preserve">% of overlap </t>
  </si>
  <si>
    <t>Cohesion</t>
  </si>
  <si>
    <t># of codes occuring in 2 graphs</t>
  </si>
  <si>
    <t>Anger &amp; Frustration</t>
  </si>
  <si>
    <t>Anxiety, Doubts &amp; Fears</t>
  </si>
  <si>
    <t># of codes occuring in 1 graph</t>
  </si>
  <si>
    <t>Exhaustion &amp; Fatigue</t>
  </si>
  <si>
    <t>Isolation &amp; Loneliness</t>
  </si>
  <si>
    <t>Total Codes in Cluster</t>
  </si>
  <si>
    <t>Regret &amp; Sadness</t>
  </si>
  <si>
    <t>Worry about Infection</t>
  </si>
  <si>
    <t>Empathy &amp; Compassion</t>
  </si>
  <si>
    <t>Mental Health &amp; Patient Care</t>
  </si>
  <si>
    <t>Teamwork and Profession</t>
  </si>
  <si>
    <t>Gratitude, Humour &amp; Enjoyment</t>
  </si>
  <si>
    <t># of codes overlapping in all graphs</t>
  </si>
  <si>
    <t>Pride, Confidence &amp; Enthusiasm</t>
  </si>
  <si>
    <t># of codes overlapping in 2 graphs</t>
  </si>
  <si>
    <t>Familiarity w. People &amp; Abilities</t>
  </si>
  <si>
    <t># of codes overlapping in 1 graphs</t>
  </si>
  <si>
    <t>Familiarity w. Tasks &amp; Equipment</t>
  </si>
  <si>
    <t>Formal Team Communication</t>
  </si>
  <si>
    <t>Infection Prevention &amp; Control</t>
  </si>
  <si>
    <t>Informal Team Communication</t>
  </si>
  <si>
    <t>Inside vs Outside of ward</t>
  </si>
  <si>
    <t>Integrity and Ability to ask questions</t>
  </si>
  <si>
    <t>Personal Life</t>
  </si>
  <si>
    <t>Interpers. Conflict</t>
  </si>
  <si>
    <t>Interprof. Collaboration</t>
  </si>
  <si>
    <t>Leadership</t>
  </si>
  <si>
    <t>Distressing Events</t>
  </si>
  <si>
    <t>Indiv. Health Behaviours</t>
  </si>
  <si>
    <t>Psych Strain &amp; Stressors</t>
  </si>
  <si>
    <t>Mental Health Support (Debriefs, Decompression, OH Services)</t>
  </si>
  <si>
    <t>Phys. &amp; Psych. Ill Health</t>
  </si>
  <si>
    <t>Org. Communication</t>
  </si>
  <si>
    <t>Org. Innovations &amp; Learning</t>
  </si>
  <si>
    <t>Org. Shifts &amp; Staffing Decisions</t>
  </si>
  <si>
    <t>Org. Support &amp; Lack thereof</t>
  </si>
  <si>
    <t>Attachment to Patients &amp; Recovery</t>
  </si>
  <si>
    <t>Distress, Mortality and End of Life Care</t>
  </si>
  <si>
    <t>Patient Volume, Severity and Deterioration</t>
  </si>
  <si>
    <t>Unsatisfactory Care</t>
  </si>
  <si>
    <t>Patient Family Liaison</t>
  </si>
  <si>
    <t>Personality</t>
  </si>
  <si>
    <t>Preparedness &amp; Lack thereof</t>
  </si>
  <si>
    <t>Prof. &amp; Occ. Roles</t>
  </si>
  <si>
    <t>Prof.Development</t>
  </si>
  <si>
    <t>Prof. Skills &amp; Experience</t>
  </si>
  <si>
    <t>Proximity &amp; Presence</t>
  </si>
  <si>
    <t>Public Support &amp; Appreciation</t>
  </si>
  <si>
    <t>Redeployment, Reintegration, Rotation</t>
  </si>
  <si>
    <t>Respect of Colleagues</t>
  </si>
  <si>
    <t>Shared Breaks &amp; Staff Rooms</t>
  </si>
  <si>
    <t>Shared Experiences</t>
  </si>
  <si>
    <t>Shared Mental Models</t>
  </si>
  <si>
    <t>Shared SOPs</t>
  </si>
  <si>
    <t>Social Support (Private)</t>
  </si>
  <si>
    <t>Social Support by Colleagues</t>
  </si>
  <si>
    <t>Social Support by Leaders</t>
  </si>
  <si>
    <t>Task Support</t>
  </si>
  <si>
    <t>COVID Wave 1</t>
  </si>
  <si>
    <t>COVID Wave 2</t>
  </si>
  <si>
    <t>Post COVID</t>
  </si>
  <si>
    <t>Trust in Colleagues</t>
  </si>
  <si>
    <t>Uncertainty &amp; Chaos</t>
  </si>
  <si>
    <t>Workload &amp; Work Life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</si>
</sst>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9" fontId="0" fillId="0" borderId="9" xfId="1" applyFont="1" applyFill="1" applyBorder="1"/>
    <xf numFmtId="9" fontId="0" fillId="0" borderId="10" xfId="1" applyFont="1" applyFill="1" applyBorder="1"/>
    <xf numFmtId="0" fontId="2" fillId="0" borderId="6" xfId="0" applyFont="1" applyBorder="1"/>
    <xf numFmtId="0" fontId="2" fillId="0" borderId="8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4A313-22C0-8D46-859F-0B5EF8871E2C}">
  <dimension ref="A1:AC64"/>
  <sheetViews>
    <sheetView tabSelected="1" workbookViewId="0"/>
  </sheetViews>
  <sheetFormatPr defaultColWidth="11" defaultRowHeight="15.75" x14ac:dyDescent="0.25"/>
  <sheetData>
    <row r="1" spans="1:29" x14ac:dyDescent="0.25">
      <c r="C1" s="27" t="s">
        <v>0</v>
      </c>
      <c r="D1" s="28"/>
      <c r="E1" s="28"/>
      <c r="F1" s="28"/>
      <c r="G1" s="29"/>
      <c r="H1" s="27" t="s">
        <v>1</v>
      </c>
      <c r="I1" s="28"/>
      <c r="J1" s="28"/>
      <c r="K1" s="28"/>
      <c r="L1" s="29"/>
      <c r="M1" s="27" t="s">
        <v>2</v>
      </c>
      <c r="N1" s="28"/>
      <c r="O1" s="28"/>
      <c r="P1" s="28"/>
      <c r="Q1" s="29"/>
      <c r="R1" s="27" t="s">
        <v>3</v>
      </c>
      <c r="S1" s="28"/>
      <c r="T1" s="29"/>
      <c r="U1" s="30" t="s">
        <v>4</v>
      </c>
      <c r="V1" s="31"/>
      <c r="W1" s="31"/>
      <c r="X1" s="32"/>
    </row>
    <row r="2" spans="1:29" ht="63.75" thickBot="1" x14ac:dyDescent="0.3">
      <c r="A2" s="1" t="s">
        <v>5</v>
      </c>
      <c r="B2" s="1" t="s">
        <v>6</v>
      </c>
      <c r="C2" s="2" t="s">
        <v>7</v>
      </c>
      <c r="D2" s="1" t="s">
        <v>8</v>
      </c>
      <c r="E2" s="1" t="s">
        <v>9</v>
      </c>
      <c r="F2" s="1" t="s">
        <v>10</v>
      </c>
      <c r="G2" s="3" t="s">
        <v>11</v>
      </c>
      <c r="H2" s="2" t="s">
        <v>12</v>
      </c>
      <c r="I2" s="1" t="s">
        <v>13</v>
      </c>
      <c r="J2" s="1" t="s">
        <v>14</v>
      </c>
      <c r="K2" s="1" t="s">
        <v>15</v>
      </c>
      <c r="L2" s="3" t="s">
        <v>16</v>
      </c>
      <c r="M2" s="2" t="s">
        <v>17</v>
      </c>
      <c r="N2" s="1" t="s">
        <v>18</v>
      </c>
      <c r="O2" s="1" t="s">
        <v>19</v>
      </c>
      <c r="P2" s="1" t="s">
        <v>20</v>
      </c>
      <c r="Q2" s="3" t="s">
        <v>21</v>
      </c>
      <c r="R2" s="2" t="s">
        <v>8</v>
      </c>
      <c r="S2" s="1" t="s">
        <v>13</v>
      </c>
      <c r="T2" s="3" t="s">
        <v>18</v>
      </c>
      <c r="U2" s="2" t="s">
        <v>22</v>
      </c>
      <c r="V2" s="1" t="s">
        <v>23</v>
      </c>
      <c r="W2" s="1" t="s">
        <v>24</v>
      </c>
      <c r="X2" s="3" t="s">
        <v>25</v>
      </c>
      <c r="Y2" s="30" t="s">
        <v>26</v>
      </c>
      <c r="Z2" s="31"/>
      <c r="AA2" s="31"/>
      <c r="AB2" s="31"/>
      <c r="AC2" s="31"/>
    </row>
    <row r="3" spans="1:29" x14ac:dyDescent="0.25">
      <c r="A3">
        <v>1</v>
      </c>
      <c r="B3" t="s">
        <v>27</v>
      </c>
      <c r="C3" s="4">
        <v>285</v>
      </c>
      <c r="D3">
        <v>1</v>
      </c>
      <c r="E3" t="s">
        <v>28</v>
      </c>
      <c r="F3">
        <v>27</v>
      </c>
      <c r="G3" s="5">
        <v>1355</v>
      </c>
      <c r="H3" s="4">
        <v>200</v>
      </c>
      <c r="I3">
        <v>0</v>
      </c>
      <c r="J3" t="s">
        <v>29</v>
      </c>
      <c r="K3">
        <v>21</v>
      </c>
      <c r="L3" s="5">
        <v>767</v>
      </c>
      <c r="M3" s="4">
        <v>74</v>
      </c>
      <c r="N3">
        <v>1</v>
      </c>
      <c r="O3" t="s">
        <v>28</v>
      </c>
      <c r="P3">
        <v>17</v>
      </c>
      <c r="Q3" s="5">
        <v>279</v>
      </c>
      <c r="R3" s="4">
        <f t="shared" ref="R3:R64" si="0">D3</f>
        <v>1</v>
      </c>
      <c r="S3">
        <f t="shared" ref="S3:S64" si="1">I3</f>
        <v>0</v>
      </c>
      <c r="T3" s="5">
        <f t="shared" ref="T3:T64" si="2">N3</f>
        <v>1</v>
      </c>
      <c r="U3" s="4">
        <f t="shared" ref="U3:U64" si="3">COUNTIF(R3:T3,0)</f>
        <v>1</v>
      </c>
      <c r="V3">
        <f t="shared" ref="V3:V64" si="4">COUNTIF(R3:T3,1)</f>
        <v>2</v>
      </c>
      <c r="W3">
        <f t="shared" ref="W3:W64" si="5">COUNTIF(R3:T3,2)</f>
        <v>0</v>
      </c>
      <c r="X3">
        <f t="shared" ref="X3:X64" si="6">COUNTIF(R3:T3,3)</f>
        <v>0</v>
      </c>
      <c r="Y3" s="6"/>
      <c r="Z3" s="7" t="str">
        <f>U2</f>
        <v>Patient Care &amp; Stress</v>
      </c>
      <c r="AA3" s="7" t="str">
        <f>V2</f>
        <v>Cohesion &amp;Social Support</v>
      </c>
      <c r="AB3" s="7" t="str">
        <f>W2</f>
        <v xml:space="preserve">Teamwork </v>
      </c>
      <c r="AC3" s="8" t="str">
        <f>X2</f>
        <v>Organisat. Support &amp; Management</v>
      </c>
    </row>
    <row r="4" spans="1:29" x14ac:dyDescent="0.25">
      <c r="A4">
        <v>4</v>
      </c>
      <c r="B4" t="s">
        <v>30</v>
      </c>
      <c r="C4" s="4">
        <v>151</v>
      </c>
      <c r="D4">
        <v>2</v>
      </c>
      <c r="E4" t="s">
        <v>31</v>
      </c>
      <c r="F4">
        <v>18</v>
      </c>
      <c r="G4" s="5">
        <v>615</v>
      </c>
      <c r="H4" s="4">
        <v>116</v>
      </c>
      <c r="I4">
        <v>2</v>
      </c>
      <c r="J4" t="s">
        <v>31</v>
      </c>
      <c r="K4">
        <v>12</v>
      </c>
      <c r="L4" s="5">
        <v>302</v>
      </c>
      <c r="M4" s="4">
        <v>30</v>
      </c>
      <c r="N4">
        <v>2</v>
      </c>
      <c r="O4" t="s">
        <v>31</v>
      </c>
      <c r="P4">
        <v>16</v>
      </c>
      <c r="Q4" s="5">
        <v>128</v>
      </c>
      <c r="R4" s="4">
        <f t="shared" si="0"/>
        <v>2</v>
      </c>
      <c r="S4">
        <f t="shared" si="1"/>
        <v>2</v>
      </c>
      <c r="T4" s="5">
        <f t="shared" si="2"/>
        <v>2</v>
      </c>
      <c r="U4" s="4">
        <f t="shared" si="3"/>
        <v>0</v>
      </c>
      <c r="V4">
        <f t="shared" si="4"/>
        <v>0</v>
      </c>
      <c r="W4">
        <f t="shared" si="5"/>
        <v>3</v>
      </c>
      <c r="X4">
        <f t="shared" si="6"/>
        <v>0</v>
      </c>
      <c r="Y4" s="9" t="s">
        <v>32</v>
      </c>
      <c r="Z4">
        <f>COUNTIF(U3:U64,3)</f>
        <v>15</v>
      </c>
      <c r="AA4">
        <f>COUNTIF(V3:V64,3)</f>
        <v>11</v>
      </c>
      <c r="AB4">
        <f>COUNTIF(W3:W64,3)</f>
        <v>12</v>
      </c>
      <c r="AC4" s="10">
        <f>COUNTIF(X3:X64,3)</f>
        <v>6</v>
      </c>
    </row>
    <row r="5" spans="1:29" x14ac:dyDescent="0.25">
      <c r="A5">
        <v>5</v>
      </c>
      <c r="B5" t="s">
        <v>33</v>
      </c>
      <c r="C5" s="4">
        <v>185</v>
      </c>
      <c r="D5">
        <v>0</v>
      </c>
      <c r="E5" t="s">
        <v>29</v>
      </c>
      <c r="F5">
        <v>5</v>
      </c>
      <c r="G5" s="5">
        <v>162</v>
      </c>
      <c r="H5" s="4">
        <v>147</v>
      </c>
      <c r="I5">
        <v>0</v>
      </c>
      <c r="J5" t="s">
        <v>29</v>
      </c>
      <c r="K5">
        <v>3</v>
      </c>
      <c r="L5" s="5">
        <v>63</v>
      </c>
      <c r="M5" s="4">
        <v>33</v>
      </c>
      <c r="N5">
        <v>3</v>
      </c>
      <c r="O5" t="s">
        <v>25</v>
      </c>
      <c r="P5">
        <v>2</v>
      </c>
      <c r="Q5" s="5">
        <v>16</v>
      </c>
      <c r="R5" s="4">
        <f t="shared" si="0"/>
        <v>0</v>
      </c>
      <c r="S5">
        <f t="shared" si="1"/>
        <v>0</v>
      </c>
      <c r="T5" s="5">
        <f t="shared" si="2"/>
        <v>3</v>
      </c>
      <c r="U5" s="4">
        <f t="shared" si="3"/>
        <v>2</v>
      </c>
      <c r="V5">
        <f t="shared" si="4"/>
        <v>0</v>
      </c>
      <c r="W5">
        <f t="shared" si="5"/>
        <v>0</v>
      </c>
      <c r="X5">
        <f t="shared" si="6"/>
        <v>1</v>
      </c>
      <c r="Y5" s="11" t="s">
        <v>34</v>
      </c>
      <c r="Z5" s="12">
        <f>Z4/31</f>
        <v>0.4838709677419355</v>
      </c>
      <c r="AA5" s="12">
        <f>AA4/17</f>
        <v>0.6470588235294118</v>
      </c>
      <c r="AB5" s="12">
        <f>AB4/23</f>
        <v>0.52173913043478259</v>
      </c>
      <c r="AC5" s="13">
        <f>AC4/20</f>
        <v>0.3</v>
      </c>
    </row>
    <row r="6" spans="1:29" x14ac:dyDescent="0.25">
      <c r="A6">
        <v>10</v>
      </c>
      <c r="B6" t="s">
        <v>35</v>
      </c>
      <c r="C6" s="4">
        <v>364</v>
      </c>
      <c r="D6">
        <v>1</v>
      </c>
      <c r="E6" t="s">
        <v>28</v>
      </c>
      <c r="F6">
        <v>31</v>
      </c>
      <c r="G6" s="5">
        <v>2038</v>
      </c>
      <c r="H6" s="4">
        <v>281</v>
      </c>
      <c r="I6">
        <v>1</v>
      </c>
      <c r="J6" t="s">
        <v>28</v>
      </c>
      <c r="K6">
        <v>20</v>
      </c>
      <c r="L6" s="5">
        <v>1181</v>
      </c>
      <c r="M6" s="4">
        <v>76</v>
      </c>
      <c r="N6">
        <v>1</v>
      </c>
      <c r="O6" t="s">
        <v>28</v>
      </c>
      <c r="P6">
        <v>21</v>
      </c>
      <c r="Q6" s="5">
        <v>353</v>
      </c>
      <c r="R6" s="4">
        <f t="shared" si="0"/>
        <v>1</v>
      </c>
      <c r="S6">
        <f t="shared" si="1"/>
        <v>1</v>
      </c>
      <c r="T6" s="5">
        <f t="shared" si="2"/>
        <v>1</v>
      </c>
      <c r="U6" s="4">
        <f t="shared" si="3"/>
        <v>0</v>
      </c>
      <c r="V6">
        <f t="shared" si="4"/>
        <v>3</v>
      </c>
      <c r="W6">
        <f t="shared" si="5"/>
        <v>0</v>
      </c>
      <c r="X6">
        <f t="shared" si="6"/>
        <v>0</v>
      </c>
      <c r="Y6" s="9" t="s">
        <v>36</v>
      </c>
      <c r="Z6">
        <f>COUNTIF(U3:U64,2)</f>
        <v>7</v>
      </c>
      <c r="AA6">
        <f>COUNTIF(V3:V64,2)</f>
        <v>5</v>
      </c>
      <c r="AB6">
        <f>COUNTIF(W3:W64,2)</f>
        <v>4</v>
      </c>
      <c r="AC6" s="10">
        <f>COUNTIF(X3:X64,2)</f>
        <v>1</v>
      </c>
    </row>
    <row r="7" spans="1:29" x14ac:dyDescent="0.25">
      <c r="A7">
        <v>11</v>
      </c>
      <c r="B7" t="s">
        <v>37</v>
      </c>
      <c r="C7" s="4">
        <v>90</v>
      </c>
      <c r="D7">
        <v>0</v>
      </c>
      <c r="E7" t="s">
        <v>29</v>
      </c>
      <c r="F7">
        <v>12</v>
      </c>
      <c r="G7" s="5">
        <v>267</v>
      </c>
      <c r="H7" s="4">
        <v>66</v>
      </c>
      <c r="I7">
        <v>0</v>
      </c>
      <c r="J7" t="s">
        <v>29</v>
      </c>
      <c r="K7">
        <v>8</v>
      </c>
      <c r="L7" s="5">
        <v>130</v>
      </c>
      <c r="M7" s="4">
        <v>25</v>
      </c>
      <c r="N7">
        <v>3</v>
      </c>
      <c r="O7" t="s">
        <v>25</v>
      </c>
      <c r="P7">
        <v>16</v>
      </c>
      <c r="Q7" s="5">
        <v>103</v>
      </c>
      <c r="R7" s="4">
        <f t="shared" si="0"/>
        <v>0</v>
      </c>
      <c r="S7">
        <f t="shared" si="1"/>
        <v>0</v>
      </c>
      <c r="T7" s="5">
        <f t="shared" si="2"/>
        <v>3</v>
      </c>
      <c r="U7" s="4">
        <f t="shared" si="3"/>
        <v>2</v>
      </c>
      <c r="V7">
        <f t="shared" si="4"/>
        <v>0</v>
      </c>
      <c r="W7">
        <f t="shared" si="5"/>
        <v>0</v>
      </c>
      <c r="X7">
        <f t="shared" si="6"/>
        <v>1</v>
      </c>
      <c r="Y7" s="11" t="s">
        <v>34</v>
      </c>
      <c r="Z7" s="12">
        <f>Z6/26</f>
        <v>0.26923076923076922</v>
      </c>
      <c r="AA7" s="12">
        <f>AA6/17</f>
        <v>0.29411764705882354</v>
      </c>
      <c r="AB7" s="12">
        <f>AB6/23</f>
        <v>0.17391304347826086</v>
      </c>
      <c r="AC7" s="13">
        <f>AC6/20</f>
        <v>0.05</v>
      </c>
    </row>
    <row r="8" spans="1:29" x14ac:dyDescent="0.25">
      <c r="A8">
        <v>12</v>
      </c>
      <c r="B8" t="s">
        <v>38</v>
      </c>
      <c r="C8" s="4">
        <v>145</v>
      </c>
      <c r="D8">
        <v>0</v>
      </c>
      <c r="E8" t="s">
        <v>29</v>
      </c>
      <c r="F8">
        <v>17</v>
      </c>
      <c r="G8" s="5">
        <v>500</v>
      </c>
      <c r="H8" s="4">
        <v>102</v>
      </c>
      <c r="I8">
        <v>0</v>
      </c>
      <c r="J8" t="s">
        <v>29</v>
      </c>
      <c r="K8">
        <v>15</v>
      </c>
      <c r="L8" s="5">
        <v>288</v>
      </c>
      <c r="M8" s="4">
        <v>33</v>
      </c>
      <c r="N8">
        <v>0</v>
      </c>
      <c r="O8" t="s">
        <v>29</v>
      </c>
      <c r="P8">
        <v>9</v>
      </c>
      <c r="Q8" s="5">
        <v>68</v>
      </c>
      <c r="R8" s="4">
        <f t="shared" si="0"/>
        <v>0</v>
      </c>
      <c r="S8">
        <f t="shared" si="1"/>
        <v>0</v>
      </c>
      <c r="T8" s="5">
        <f t="shared" si="2"/>
        <v>0</v>
      </c>
      <c r="U8" s="4">
        <f t="shared" si="3"/>
        <v>3</v>
      </c>
      <c r="V8">
        <f t="shared" si="4"/>
        <v>0</v>
      </c>
      <c r="W8">
        <f t="shared" si="5"/>
        <v>0</v>
      </c>
      <c r="X8">
        <f t="shared" si="6"/>
        <v>0</v>
      </c>
      <c r="Y8" s="14" t="s">
        <v>39</v>
      </c>
      <c r="Z8">
        <f>COUNTIF(U3:U64,1)</f>
        <v>6</v>
      </c>
      <c r="AA8">
        <f>COUNTIF(V3:V67,1)</f>
        <v>3</v>
      </c>
      <c r="AB8">
        <f>COUNTIF(W3:W64,1)</f>
        <v>4</v>
      </c>
      <c r="AC8" s="10">
        <f>COUNTIF(X3:X64,1)</f>
        <v>7</v>
      </c>
    </row>
    <row r="9" spans="1:29" x14ac:dyDescent="0.25">
      <c r="A9">
        <v>13</v>
      </c>
      <c r="B9" t="s">
        <v>40</v>
      </c>
      <c r="C9" s="4">
        <v>80</v>
      </c>
      <c r="D9">
        <v>0</v>
      </c>
      <c r="E9" t="s">
        <v>29</v>
      </c>
      <c r="F9">
        <v>15</v>
      </c>
      <c r="G9" s="5">
        <v>358</v>
      </c>
      <c r="H9" s="4">
        <v>68</v>
      </c>
      <c r="I9">
        <v>0</v>
      </c>
      <c r="J9" t="s">
        <v>29</v>
      </c>
      <c r="K9">
        <v>21</v>
      </c>
      <c r="L9" s="5">
        <v>371</v>
      </c>
      <c r="M9" s="4">
        <v>8</v>
      </c>
      <c r="N9">
        <v>0</v>
      </c>
      <c r="O9" t="s">
        <v>29</v>
      </c>
      <c r="P9">
        <v>2</v>
      </c>
      <c r="Q9" s="5">
        <v>9</v>
      </c>
      <c r="R9" s="4">
        <f t="shared" si="0"/>
        <v>0</v>
      </c>
      <c r="S9">
        <f t="shared" si="1"/>
        <v>0</v>
      </c>
      <c r="T9" s="5">
        <f t="shared" si="2"/>
        <v>0</v>
      </c>
      <c r="U9" s="4">
        <f t="shared" si="3"/>
        <v>3</v>
      </c>
      <c r="V9">
        <f t="shared" si="4"/>
        <v>0</v>
      </c>
      <c r="W9">
        <f t="shared" si="5"/>
        <v>0</v>
      </c>
      <c r="X9">
        <f t="shared" si="6"/>
        <v>0</v>
      </c>
      <c r="Y9" s="15" t="s">
        <v>34</v>
      </c>
      <c r="Z9" s="12">
        <f>Z8/26</f>
        <v>0.23076923076923078</v>
      </c>
      <c r="AA9" s="12">
        <f>AA8/17</f>
        <v>0.17647058823529413</v>
      </c>
      <c r="AB9" s="12">
        <f>AB8/23</f>
        <v>0.17391304347826086</v>
      </c>
      <c r="AC9" s="13">
        <f>AC8/20</f>
        <v>0.35</v>
      </c>
    </row>
    <row r="10" spans="1:29" ht="16.5" thickBot="1" x14ac:dyDescent="0.3">
      <c r="A10">
        <v>14</v>
      </c>
      <c r="B10" t="s">
        <v>41</v>
      </c>
      <c r="C10" s="4">
        <v>73</v>
      </c>
      <c r="D10">
        <v>1</v>
      </c>
      <c r="E10" t="s">
        <v>28</v>
      </c>
      <c r="F10">
        <v>14</v>
      </c>
      <c r="G10" s="5">
        <v>333</v>
      </c>
      <c r="H10" s="4">
        <v>55</v>
      </c>
      <c r="I10">
        <v>1</v>
      </c>
      <c r="J10" t="s">
        <v>28</v>
      </c>
      <c r="K10">
        <v>13</v>
      </c>
      <c r="L10" s="5">
        <v>219</v>
      </c>
      <c r="M10" s="4">
        <v>13</v>
      </c>
      <c r="N10">
        <v>1</v>
      </c>
      <c r="O10" t="s">
        <v>28</v>
      </c>
      <c r="P10">
        <v>9</v>
      </c>
      <c r="Q10" s="5">
        <v>47</v>
      </c>
      <c r="R10" s="4">
        <f t="shared" si="0"/>
        <v>1</v>
      </c>
      <c r="S10">
        <f t="shared" si="1"/>
        <v>1</v>
      </c>
      <c r="T10" s="5">
        <f t="shared" si="2"/>
        <v>1</v>
      </c>
      <c r="U10" s="4">
        <f t="shared" si="3"/>
        <v>0</v>
      </c>
      <c r="V10">
        <f t="shared" si="4"/>
        <v>3</v>
      </c>
      <c r="W10">
        <f t="shared" si="5"/>
        <v>0</v>
      </c>
      <c r="X10">
        <f t="shared" si="6"/>
        <v>0</v>
      </c>
      <c r="Y10" s="16" t="s">
        <v>42</v>
      </c>
      <c r="Z10" s="17">
        <f>SUM(Z8,Z6,Z4)</f>
        <v>28</v>
      </c>
      <c r="AA10" s="17">
        <f>SUM(AA8,AA6,AA4)</f>
        <v>19</v>
      </c>
      <c r="AB10" s="17">
        <f>SUM(AB8,AB6,AB4)</f>
        <v>20</v>
      </c>
      <c r="AC10" s="18">
        <f>SUM(AC8,AC6,AC4)</f>
        <v>14</v>
      </c>
    </row>
    <row r="11" spans="1:29" x14ac:dyDescent="0.25">
      <c r="A11">
        <v>15</v>
      </c>
      <c r="B11" t="s">
        <v>43</v>
      </c>
      <c r="C11" s="4">
        <v>101</v>
      </c>
      <c r="D11">
        <v>0</v>
      </c>
      <c r="E11" t="s">
        <v>29</v>
      </c>
      <c r="F11">
        <v>17</v>
      </c>
      <c r="G11" s="5">
        <v>475</v>
      </c>
      <c r="H11" s="4">
        <v>82</v>
      </c>
      <c r="I11">
        <v>0</v>
      </c>
      <c r="J11" t="s">
        <v>29</v>
      </c>
      <c r="K11">
        <v>14</v>
      </c>
      <c r="L11" s="5">
        <v>336</v>
      </c>
      <c r="M11" s="4">
        <v>18</v>
      </c>
      <c r="N11">
        <v>0</v>
      </c>
      <c r="O11" t="s">
        <v>29</v>
      </c>
      <c r="P11">
        <v>11</v>
      </c>
      <c r="Q11" s="5">
        <v>70</v>
      </c>
      <c r="R11" s="4">
        <f t="shared" si="0"/>
        <v>0</v>
      </c>
      <c r="S11">
        <f t="shared" si="1"/>
        <v>0</v>
      </c>
      <c r="T11" s="5">
        <f t="shared" si="2"/>
        <v>0</v>
      </c>
      <c r="U11" s="4">
        <f t="shared" si="3"/>
        <v>3</v>
      </c>
      <c r="V11">
        <f t="shared" si="4"/>
        <v>0</v>
      </c>
      <c r="W11">
        <f t="shared" si="5"/>
        <v>0</v>
      </c>
      <c r="X11">
        <f t="shared" si="6"/>
        <v>0</v>
      </c>
    </row>
    <row r="12" spans="1:29" ht="16.5" thickBot="1" x14ac:dyDescent="0.3">
      <c r="A12">
        <v>16</v>
      </c>
      <c r="B12" t="s">
        <v>44</v>
      </c>
      <c r="C12" s="4">
        <v>110</v>
      </c>
      <c r="D12">
        <v>0</v>
      </c>
      <c r="E12" t="s">
        <v>29</v>
      </c>
      <c r="F12">
        <v>12</v>
      </c>
      <c r="G12" s="5">
        <v>305</v>
      </c>
      <c r="H12" s="4">
        <v>86</v>
      </c>
      <c r="I12">
        <v>0</v>
      </c>
      <c r="J12" t="s">
        <v>29</v>
      </c>
      <c r="K12">
        <v>9</v>
      </c>
      <c r="L12" s="5">
        <v>174</v>
      </c>
      <c r="M12" s="4">
        <v>25</v>
      </c>
      <c r="N12">
        <v>0</v>
      </c>
      <c r="O12" t="s">
        <v>29</v>
      </c>
      <c r="P12">
        <v>11</v>
      </c>
      <c r="Q12" s="5">
        <v>75</v>
      </c>
      <c r="R12" s="4">
        <f t="shared" si="0"/>
        <v>0</v>
      </c>
      <c r="S12">
        <f t="shared" si="1"/>
        <v>0</v>
      </c>
      <c r="T12" s="5">
        <f t="shared" si="2"/>
        <v>0</v>
      </c>
      <c r="U12" s="4">
        <f t="shared" si="3"/>
        <v>3</v>
      </c>
      <c r="V12">
        <f t="shared" si="4"/>
        <v>0</v>
      </c>
      <c r="W12">
        <f t="shared" si="5"/>
        <v>0</v>
      </c>
      <c r="X12" s="5">
        <f t="shared" si="6"/>
        <v>0</v>
      </c>
    </row>
    <row r="13" spans="1:29" x14ac:dyDescent="0.25">
      <c r="A13">
        <v>17</v>
      </c>
      <c r="B13" t="s">
        <v>45</v>
      </c>
      <c r="C13" s="4">
        <v>38</v>
      </c>
      <c r="D13">
        <v>1</v>
      </c>
      <c r="E13" t="s">
        <v>28</v>
      </c>
      <c r="F13">
        <v>2</v>
      </c>
      <c r="G13" s="5">
        <v>34</v>
      </c>
      <c r="H13" s="4">
        <v>30</v>
      </c>
      <c r="I13">
        <v>1</v>
      </c>
      <c r="J13" t="s">
        <v>28</v>
      </c>
      <c r="K13">
        <v>6</v>
      </c>
      <c r="L13" s="5">
        <v>74</v>
      </c>
      <c r="M13" s="4">
        <v>9</v>
      </c>
      <c r="N13">
        <v>1</v>
      </c>
      <c r="O13" t="s">
        <v>28</v>
      </c>
      <c r="P13">
        <v>1</v>
      </c>
      <c r="Q13" s="5">
        <v>4</v>
      </c>
      <c r="R13" s="4">
        <f t="shared" si="0"/>
        <v>1</v>
      </c>
      <c r="S13">
        <f t="shared" si="1"/>
        <v>1</v>
      </c>
      <c r="T13" s="5">
        <f t="shared" si="2"/>
        <v>1</v>
      </c>
      <c r="U13" s="4">
        <f t="shared" si="3"/>
        <v>0</v>
      </c>
      <c r="V13">
        <f t="shared" si="4"/>
        <v>3</v>
      </c>
      <c r="W13">
        <f t="shared" si="5"/>
        <v>0</v>
      </c>
      <c r="X13" s="5">
        <f t="shared" si="6"/>
        <v>0</v>
      </c>
      <c r="Y13" s="6"/>
      <c r="Z13" s="19" t="s">
        <v>46</v>
      </c>
      <c r="AA13" s="19" t="s">
        <v>28</v>
      </c>
      <c r="AB13" s="19" t="s">
        <v>47</v>
      </c>
      <c r="AC13" s="20" t="s">
        <v>25</v>
      </c>
    </row>
    <row r="14" spans="1:29" x14ac:dyDescent="0.25">
      <c r="A14">
        <v>18</v>
      </c>
      <c r="B14" t="s">
        <v>48</v>
      </c>
      <c r="C14" s="4">
        <v>111</v>
      </c>
      <c r="D14">
        <v>1</v>
      </c>
      <c r="E14" t="s">
        <v>28</v>
      </c>
      <c r="F14">
        <v>19</v>
      </c>
      <c r="G14" s="5">
        <v>508</v>
      </c>
      <c r="H14" s="4">
        <v>87</v>
      </c>
      <c r="I14">
        <v>1</v>
      </c>
      <c r="J14" t="s">
        <v>28</v>
      </c>
      <c r="K14">
        <v>16</v>
      </c>
      <c r="L14" s="5">
        <v>354</v>
      </c>
      <c r="M14" s="4">
        <v>21</v>
      </c>
      <c r="N14">
        <v>2</v>
      </c>
      <c r="O14" t="s">
        <v>31</v>
      </c>
      <c r="P14">
        <v>11</v>
      </c>
      <c r="Q14" s="5">
        <v>62</v>
      </c>
      <c r="R14" s="4">
        <f t="shared" si="0"/>
        <v>1</v>
      </c>
      <c r="S14">
        <f t="shared" si="1"/>
        <v>1</v>
      </c>
      <c r="T14" s="5">
        <f t="shared" si="2"/>
        <v>2</v>
      </c>
      <c r="U14" s="4">
        <f t="shared" si="3"/>
        <v>0</v>
      </c>
      <c r="V14">
        <f t="shared" si="4"/>
        <v>2</v>
      </c>
      <c r="W14">
        <f t="shared" si="5"/>
        <v>1</v>
      </c>
      <c r="X14" s="5">
        <f t="shared" si="6"/>
        <v>0</v>
      </c>
      <c r="Y14" s="21" t="s">
        <v>49</v>
      </c>
      <c r="Z14" s="22">
        <f>Z4</f>
        <v>15</v>
      </c>
      <c r="AA14" s="22">
        <f>AA4</f>
        <v>11</v>
      </c>
      <c r="AB14" s="22">
        <f>AB4</f>
        <v>12</v>
      </c>
      <c r="AC14" s="23">
        <f>AC4</f>
        <v>6</v>
      </c>
    </row>
    <row r="15" spans="1:29" x14ac:dyDescent="0.25">
      <c r="A15">
        <v>19</v>
      </c>
      <c r="B15" t="s">
        <v>50</v>
      </c>
      <c r="C15" s="4">
        <v>62</v>
      </c>
      <c r="D15">
        <v>2</v>
      </c>
      <c r="E15" t="s">
        <v>31</v>
      </c>
      <c r="F15">
        <v>4</v>
      </c>
      <c r="G15" s="5">
        <v>75</v>
      </c>
      <c r="H15" s="4">
        <v>49</v>
      </c>
      <c r="I15">
        <v>0</v>
      </c>
      <c r="J15" t="s">
        <v>29</v>
      </c>
      <c r="K15">
        <v>8</v>
      </c>
      <c r="L15" s="5">
        <v>99</v>
      </c>
      <c r="M15" s="4">
        <v>9</v>
      </c>
      <c r="N15">
        <v>2</v>
      </c>
      <c r="O15" t="s">
        <v>31</v>
      </c>
      <c r="P15">
        <v>1</v>
      </c>
      <c r="Q15" s="5">
        <v>4</v>
      </c>
      <c r="R15" s="4">
        <f t="shared" si="0"/>
        <v>2</v>
      </c>
      <c r="S15">
        <f t="shared" si="1"/>
        <v>0</v>
      </c>
      <c r="T15" s="5">
        <f t="shared" si="2"/>
        <v>2</v>
      </c>
      <c r="U15" s="4">
        <f t="shared" si="3"/>
        <v>1</v>
      </c>
      <c r="V15">
        <f t="shared" si="4"/>
        <v>0</v>
      </c>
      <c r="W15">
        <f t="shared" si="5"/>
        <v>2</v>
      </c>
      <c r="X15" s="5">
        <f t="shared" si="6"/>
        <v>0</v>
      </c>
      <c r="Y15" s="21" t="s">
        <v>51</v>
      </c>
      <c r="Z15" s="22">
        <f>Z6</f>
        <v>7</v>
      </c>
      <c r="AA15" s="22">
        <f>AA6</f>
        <v>5</v>
      </c>
      <c r="AB15" s="22">
        <f>AB6</f>
        <v>4</v>
      </c>
      <c r="AC15" s="22">
        <f>AC6</f>
        <v>1</v>
      </c>
    </row>
    <row r="16" spans="1:29" x14ac:dyDescent="0.25">
      <c r="A16">
        <v>20</v>
      </c>
      <c r="B16" t="s">
        <v>52</v>
      </c>
      <c r="C16" s="4">
        <v>270</v>
      </c>
      <c r="D16">
        <v>2</v>
      </c>
      <c r="E16" t="s">
        <v>31</v>
      </c>
      <c r="F16">
        <v>23</v>
      </c>
      <c r="G16" s="5">
        <v>1326</v>
      </c>
      <c r="H16" s="4">
        <v>214</v>
      </c>
      <c r="I16">
        <v>2</v>
      </c>
      <c r="J16" t="s">
        <v>31</v>
      </c>
      <c r="K16">
        <v>15</v>
      </c>
      <c r="L16" s="5">
        <v>811</v>
      </c>
      <c r="M16" s="4">
        <v>52</v>
      </c>
      <c r="N16">
        <v>2</v>
      </c>
      <c r="O16" t="s">
        <v>31</v>
      </c>
      <c r="P16">
        <v>12</v>
      </c>
      <c r="Q16" s="5">
        <v>182</v>
      </c>
      <c r="R16" s="4">
        <f t="shared" si="0"/>
        <v>2</v>
      </c>
      <c r="S16">
        <f t="shared" si="1"/>
        <v>2</v>
      </c>
      <c r="T16" s="5">
        <f t="shared" si="2"/>
        <v>2</v>
      </c>
      <c r="U16" s="4">
        <f t="shared" si="3"/>
        <v>0</v>
      </c>
      <c r="V16">
        <f t="shared" si="4"/>
        <v>0</v>
      </c>
      <c r="W16">
        <f t="shared" si="5"/>
        <v>3</v>
      </c>
      <c r="X16" s="5">
        <f t="shared" si="6"/>
        <v>0</v>
      </c>
      <c r="Y16" s="21" t="s">
        <v>53</v>
      </c>
      <c r="Z16" s="22">
        <f>Z8</f>
        <v>6</v>
      </c>
      <c r="AA16" s="22">
        <f>AA8</f>
        <v>3</v>
      </c>
      <c r="AB16" s="22">
        <f>AB8</f>
        <v>4</v>
      </c>
      <c r="AC16" s="22">
        <f>AC8</f>
        <v>7</v>
      </c>
    </row>
    <row r="17" spans="1:29" ht="16.5" thickBot="1" x14ac:dyDescent="0.3">
      <c r="A17">
        <v>21</v>
      </c>
      <c r="B17" t="s">
        <v>54</v>
      </c>
      <c r="C17" s="4">
        <v>262</v>
      </c>
      <c r="D17">
        <v>2</v>
      </c>
      <c r="E17" t="s">
        <v>31</v>
      </c>
      <c r="F17">
        <v>20</v>
      </c>
      <c r="G17" s="5">
        <v>1260</v>
      </c>
      <c r="H17" s="4">
        <v>219</v>
      </c>
      <c r="I17">
        <v>2</v>
      </c>
      <c r="J17" t="s">
        <v>31</v>
      </c>
      <c r="K17">
        <v>15</v>
      </c>
      <c r="L17" s="5">
        <v>851</v>
      </c>
      <c r="M17" s="4">
        <v>35</v>
      </c>
      <c r="N17">
        <v>2</v>
      </c>
      <c r="O17" t="s">
        <v>31</v>
      </c>
      <c r="P17">
        <v>15</v>
      </c>
      <c r="Q17" s="5">
        <v>163</v>
      </c>
      <c r="R17" s="4">
        <f t="shared" si="0"/>
        <v>2</v>
      </c>
      <c r="S17">
        <f t="shared" si="1"/>
        <v>2</v>
      </c>
      <c r="T17" s="5">
        <f t="shared" si="2"/>
        <v>2</v>
      </c>
      <c r="U17" s="4">
        <f t="shared" si="3"/>
        <v>0</v>
      </c>
      <c r="V17">
        <f t="shared" si="4"/>
        <v>0</v>
      </c>
      <c r="W17">
        <f t="shared" si="5"/>
        <v>3</v>
      </c>
      <c r="X17" s="5">
        <f t="shared" si="6"/>
        <v>0</v>
      </c>
      <c r="Y17" s="24" t="s">
        <v>42</v>
      </c>
      <c r="Z17" s="25">
        <f>Z10</f>
        <v>28</v>
      </c>
      <c r="AA17" s="25">
        <f>AA10</f>
        <v>19</v>
      </c>
      <c r="AB17" s="25">
        <f>AB10</f>
        <v>20</v>
      </c>
      <c r="AC17" s="25">
        <f>AC10</f>
        <v>14</v>
      </c>
    </row>
    <row r="18" spans="1:29" x14ac:dyDescent="0.25">
      <c r="A18">
        <v>22</v>
      </c>
      <c r="B18" t="s">
        <v>55</v>
      </c>
      <c r="C18" s="4">
        <v>341</v>
      </c>
      <c r="D18">
        <v>2</v>
      </c>
      <c r="E18" t="s">
        <v>31</v>
      </c>
      <c r="F18">
        <v>10</v>
      </c>
      <c r="G18" s="5">
        <v>774</v>
      </c>
      <c r="H18" s="4">
        <v>239</v>
      </c>
      <c r="I18">
        <v>2</v>
      </c>
      <c r="J18" t="s">
        <v>31</v>
      </c>
      <c r="K18">
        <v>7</v>
      </c>
      <c r="L18" s="5">
        <v>389</v>
      </c>
      <c r="M18" s="4">
        <v>69</v>
      </c>
      <c r="N18">
        <v>2</v>
      </c>
      <c r="O18" t="s">
        <v>31</v>
      </c>
      <c r="P18">
        <v>7</v>
      </c>
      <c r="Q18" s="5">
        <v>135</v>
      </c>
      <c r="R18" s="4">
        <f t="shared" si="0"/>
        <v>2</v>
      </c>
      <c r="S18">
        <f t="shared" si="1"/>
        <v>2</v>
      </c>
      <c r="T18" s="5">
        <f t="shared" si="2"/>
        <v>2</v>
      </c>
      <c r="U18" s="4">
        <f t="shared" si="3"/>
        <v>0</v>
      </c>
      <c r="V18">
        <f t="shared" si="4"/>
        <v>0</v>
      </c>
      <c r="W18">
        <f t="shared" si="5"/>
        <v>3</v>
      </c>
      <c r="X18" s="5">
        <f t="shared" si="6"/>
        <v>0</v>
      </c>
    </row>
    <row r="19" spans="1:29" x14ac:dyDescent="0.25">
      <c r="A19">
        <v>26</v>
      </c>
      <c r="B19" t="s">
        <v>56</v>
      </c>
      <c r="C19" s="4">
        <v>192</v>
      </c>
      <c r="D19">
        <v>3</v>
      </c>
      <c r="E19" t="s">
        <v>25</v>
      </c>
      <c r="F19">
        <v>15</v>
      </c>
      <c r="G19" s="5">
        <v>536</v>
      </c>
      <c r="H19" s="4">
        <v>136</v>
      </c>
      <c r="I19">
        <v>3</v>
      </c>
      <c r="J19" t="s">
        <v>25</v>
      </c>
      <c r="K19">
        <v>6</v>
      </c>
      <c r="L19" s="5">
        <v>172</v>
      </c>
      <c r="M19" s="4">
        <v>49</v>
      </c>
      <c r="N19">
        <v>3</v>
      </c>
      <c r="O19" t="s">
        <v>25</v>
      </c>
      <c r="P19">
        <v>14</v>
      </c>
      <c r="Q19" s="5">
        <v>115</v>
      </c>
      <c r="R19" s="4">
        <f t="shared" si="0"/>
        <v>3</v>
      </c>
      <c r="S19">
        <f t="shared" si="1"/>
        <v>3</v>
      </c>
      <c r="T19" s="5">
        <f t="shared" si="2"/>
        <v>3</v>
      </c>
      <c r="U19" s="4">
        <f t="shared" si="3"/>
        <v>0</v>
      </c>
      <c r="V19">
        <f t="shared" si="4"/>
        <v>0</v>
      </c>
      <c r="W19">
        <f t="shared" si="5"/>
        <v>0</v>
      </c>
      <c r="X19" s="5">
        <f t="shared" si="6"/>
        <v>3</v>
      </c>
    </row>
    <row r="20" spans="1:29" x14ac:dyDescent="0.25">
      <c r="A20">
        <v>27</v>
      </c>
      <c r="B20" t="s">
        <v>57</v>
      </c>
      <c r="C20" s="4">
        <v>333</v>
      </c>
      <c r="D20">
        <v>1</v>
      </c>
      <c r="E20" t="s">
        <v>28</v>
      </c>
      <c r="F20">
        <v>24</v>
      </c>
      <c r="G20" s="5">
        <v>1431</v>
      </c>
      <c r="H20" s="4">
        <v>240</v>
      </c>
      <c r="I20">
        <v>2</v>
      </c>
      <c r="J20" t="s">
        <v>31</v>
      </c>
      <c r="K20">
        <v>15</v>
      </c>
      <c r="L20" s="5">
        <v>683</v>
      </c>
      <c r="M20" s="4">
        <v>74</v>
      </c>
      <c r="N20">
        <v>2</v>
      </c>
      <c r="O20" t="s">
        <v>31</v>
      </c>
      <c r="P20">
        <v>13</v>
      </c>
      <c r="Q20" s="5">
        <v>201</v>
      </c>
      <c r="R20" s="4">
        <f t="shared" si="0"/>
        <v>1</v>
      </c>
      <c r="S20">
        <f t="shared" si="1"/>
        <v>2</v>
      </c>
      <c r="T20" s="5">
        <f t="shared" si="2"/>
        <v>2</v>
      </c>
      <c r="U20" s="4">
        <f t="shared" si="3"/>
        <v>0</v>
      </c>
      <c r="V20">
        <f t="shared" si="4"/>
        <v>1</v>
      </c>
      <c r="W20">
        <f t="shared" si="5"/>
        <v>2</v>
      </c>
      <c r="X20" s="5">
        <f t="shared" si="6"/>
        <v>0</v>
      </c>
    </row>
    <row r="21" spans="1:29" x14ac:dyDescent="0.25">
      <c r="A21">
        <v>29</v>
      </c>
      <c r="B21" t="s">
        <v>58</v>
      </c>
      <c r="C21" s="4">
        <v>138</v>
      </c>
      <c r="D21">
        <v>1</v>
      </c>
      <c r="E21" t="s">
        <v>28</v>
      </c>
      <c r="F21">
        <v>31</v>
      </c>
      <c r="G21" s="5">
        <v>932</v>
      </c>
      <c r="H21" s="4">
        <v>94</v>
      </c>
      <c r="I21">
        <v>1</v>
      </c>
      <c r="J21" t="s">
        <v>28</v>
      </c>
      <c r="K21">
        <v>21</v>
      </c>
      <c r="L21" s="5">
        <v>491</v>
      </c>
      <c r="M21" s="4">
        <v>44</v>
      </c>
      <c r="N21">
        <v>1</v>
      </c>
      <c r="O21" t="s">
        <v>28</v>
      </c>
      <c r="P21">
        <v>22</v>
      </c>
      <c r="Q21" s="5">
        <v>229</v>
      </c>
      <c r="R21" s="4">
        <f t="shared" si="0"/>
        <v>1</v>
      </c>
      <c r="S21">
        <f t="shared" si="1"/>
        <v>1</v>
      </c>
      <c r="T21" s="5">
        <f t="shared" si="2"/>
        <v>1</v>
      </c>
      <c r="U21" s="4">
        <f t="shared" si="3"/>
        <v>0</v>
      </c>
      <c r="V21">
        <f t="shared" si="4"/>
        <v>3</v>
      </c>
      <c r="W21">
        <f t="shared" si="5"/>
        <v>0</v>
      </c>
      <c r="X21" s="5">
        <f t="shared" si="6"/>
        <v>0</v>
      </c>
    </row>
    <row r="22" spans="1:29" x14ac:dyDescent="0.25">
      <c r="A22">
        <v>30</v>
      </c>
      <c r="B22" t="s">
        <v>59</v>
      </c>
      <c r="C22" s="4">
        <v>60</v>
      </c>
      <c r="D22">
        <v>2</v>
      </c>
      <c r="E22" t="s">
        <v>31</v>
      </c>
      <c r="F22">
        <v>11</v>
      </c>
      <c r="G22" s="5">
        <v>242</v>
      </c>
      <c r="H22" s="4">
        <v>53</v>
      </c>
      <c r="I22">
        <v>2</v>
      </c>
      <c r="J22" t="s">
        <v>31</v>
      </c>
      <c r="K22">
        <v>12</v>
      </c>
      <c r="L22" s="5">
        <v>238</v>
      </c>
      <c r="M22" s="4">
        <v>8</v>
      </c>
      <c r="N22">
        <v>1</v>
      </c>
      <c r="O22" t="s">
        <v>28</v>
      </c>
      <c r="P22">
        <v>1</v>
      </c>
      <c r="Q22" s="5">
        <v>4</v>
      </c>
      <c r="R22" s="4">
        <f t="shared" si="0"/>
        <v>2</v>
      </c>
      <c r="S22">
        <f t="shared" si="1"/>
        <v>2</v>
      </c>
      <c r="T22" s="5">
        <f t="shared" si="2"/>
        <v>1</v>
      </c>
      <c r="U22" s="4">
        <f t="shared" si="3"/>
        <v>0</v>
      </c>
      <c r="V22">
        <f t="shared" si="4"/>
        <v>1</v>
      </c>
      <c r="W22">
        <f t="shared" si="5"/>
        <v>2</v>
      </c>
      <c r="X22" s="5">
        <f t="shared" si="6"/>
        <v>0</v>
      </c>
    </row>
    <row r="23" spans="1:29" x14ac:dyDescent="0.25">
      <c r="A23">
        <v>31</v>
      </c>
      <c r="B23" t="s">
        <v>60</v>
      </c>
      <c r="C23" s="4">
        <v>201</v>
      </c>
      <c r="D23">
        <v>0</v>
      </c>
      <c r="E23" t="s">
        <v>29</v>
      </c>
      <c r="F23">
        <v>19</v>
      </c>
      <c r="G23" s="5">
        <v>644</v>
      </c>
      <c r="H23" s="4">
        <v>157</v>
      </c>
      <c r="I23">
        <v>0</v>
      </c>
      <c r="J23" t="s">
        <v>29</v>
      </c>
      <c r="K23">
        <v>14</v>
      </c>
      <c r="L23" s="5">
        <v>369</v>
      </c>
      <c r="M23" s="4">
        <v>44</v>
      </c>
      <c r="N23">
        <v>0</v>
      </c>
      <c r="O23" t="s">
        <v>29</v>
      </c>
      <c r="P23">
        <v>11</v>
      </c>
      <c r="Q23" s="5">
        <v>92</v>
      </c>
      <c r="R23" s="4">
        <f t="shared" si="0"/>
        <v>0</v>
      </c>
      <c r="S23">
        <f t="shared" si="1"/>
        <v>0</v>
      </c>
      <c r="T23" s="5">
        <f t="shared" si="2"/>
        <v>0</v>
      </c>
      <c r="U23" s="4">
        <f t="shared" si="3"/>
        <v>3</v>
      </c>
      <c r="V23">
        <f t="shared" si="4"/>
        <v>0</v>
      </c>
      <c r="W23">
        <f t="shared" si="5"/>
        <v>0</v>
      </c>
      <c r="X23" s="5">
        <f t="shared" si="6"/>
        <v>0</v>
      </c>
    </row>
    <row r="24" spans="1:29" x14ac:dyDescent="0.25">
      <c r="A24">
        <v>33</v>
      </c>
      <c r="B24" t="s">
        <v>61</v>
      </c>
      <c r="C24" s="4">
        <v>76</v>
      </c>
      <c r="D24">
        <v>2</v>
      </c>
      <c r="E24" t="s">
        <v>31</v>
      </c>
      <c r="F24">
        <v>14</v>
      </c>
      <c r="G24" s="5">
        <v>308</v>
      </c>
      <c r="H24" s="4">
        <v>52</v>
      </c>
      <c r="I24">
        <v>2</v>
      </c>
      <c r="J24" t="s">
        <v>31</v>
      </c>
      <c r="K24">
        <v>12</v>
      </c>
      <c r="L24" s="5">
        <v>187</v>
      </c>
      <c r="M24" s="4">
        <v>20</v>
      </c>
      <c r="N24">
        <v>3</v>
      </c>
      <c r="O24" t="s">
        <v>25</v>
      </c>
      <c r="P24">
        <v>23</v>
      </c>
      <c r="Q24" s="5">
        <v>135</v>
      </c>
      <c r="R24" s="4">
        <f t="shared" si="0"/>
        <v>2</v>
      </c>
      <c r="S24">
        <f t="shared" si="1"/>
        <v>2</v>
      </c>
      <c r="T24" s="5">
        <f t="shared" si="2"/>
        <v>3</v>
      </c>
      <c r="U24" s="4">
        <f t="shared" si="3"/>
        <v>0</v>
      </c>
      <c r="V24">
        <f t="shared" si="4"/>
        <v>0</v>
      </c>
      <c r="W24">
        <f t="shared" si="5"/>
        <v>2</v>
      </c>
      <c r="X24" s="5">
        <f t="shared" si="6"/>
        <v>1</v>
      </c>
    </row>
    <row r="25" spans="1:29" x14ac:dyDescent="0.25">
      <c r="A25">
        <v>34</v>
      </c>
      <c r="B25" t="s">
        <v>62</v>
      </c>
      <c r="C25" s="4">
        <v>200</v>
      </c>
      <c r="D25">
        <v>2</v>
      </c>
      <c r="E25" t="s">
        <v>31</v>
      </c>
      <c r="F25">
        <v>23</v>
      </c>
      <c r="G25" s="5">
        <v>1063</v>
      </c>
      <c r="H25" s="4">
        <v>147</v>
      </c>
      <c r="I25">
        <v>2</v>
      </c>
      <c r="J25" t="s">
        <v>31</v>
      </c>
      <c r="K25">
        <v>20</v>
      </c>
      <c r="L25" s="5">
        <v>712</v>
      </c>
      <c r="M25" s="4">
        <v>44</v>
      </c>
      <c r="N25">
        <v>2</v>
      </c>
      <c r="O25" t="s">
        <v>31</v>
      </c>
      <c r="P25">
        <v>22</v>
      </c>
      <c r="Q25" s="5">
        <v>263</v>
      </c>
      <c r="R25" s="4">
        <f t="shared" si="0"/>
        <v>2</v>
      </c>
      <c r="S25">
        <f t="shared" si="1"/>
        <v>2</v>
      </c>
      <c r="T25" s="5">
        <f t="shared" si="2"/>
        <v>2</v>
      </c>
      <c r="U25" s="4">
        <f t="shared" si="3"/>
        <v>0</v>
      </c>
      <c r="V25">
        <f t="shared" si="4"/>
        <v>0</v>
      </c>
      <c r="W25">
        <f t="shared" si="5"/>
        <v>3</v>
      </c>
      <c r="X25" s="5">
        <f t="shared" si="6"/>
        <v>0</v>
      </c>
    </row>
    <row r="26" spans="1:29" x14ac:dyDescent="0.25">
      <c r="A26">
        <v>35</v>
      </c>
      <c r="B26" t="s">
        <v>63</v>
      </c>
      <c r="C26" s="4">
        <v>472</v>
      </c>
      <c r="D26">
        <v>3</v>
      </c>
      <c r="E26" t="s">
        <v>25</v>
      </c>
      <c r="F26">
        <v>13</v>
      </c>
      <c r="G26" s="5">
        <v>863</v>
      </c>
      <c r="H26" s="4">
        <v>339</v>
      </c>
      <c r="I26">
        <v>1</v>
      </c>
      <c r="J26" t="s">
        <v>28</v>
      </c>
      <c r="K26">
        <v>7</v>
      </c>
      <c r="L26" s="5">
        <v>231</v>
      </c>
      <c r="M26" s="4">
        <v>92</v>
      </c>
      <c r="N26">
        <v>1</v>
      </c>
      <c r="O26" t="s">
        <v>28</v>
      </c>
      <c r="P26">
        <v>12</v>
      </c>
      <c r="Q26" s="5">
        <v>202</v>
      </c>
      <c r="R26" s="4">
        <f t="shared" si="0"/>
        <v>3</v>
      </c>
      <c r="S26">
        <f t="shared" si="1"/>
        <v>1</v>
      </c>
      <c r="T26" s="5">
        <f t="shared" si="2"/>
        <v>1</v>
      </c>
      <c r="U26" s="4">
        <f t="shared" si="3"/>
        <v>0</v>
      </c>
      <c r="V26">
        <f t="shared" si="4"/>
        <v>2</v>
      </c>
      <c r="W26">
        <f t="shared" si="5"/>
        <v>0</v>
      </c>
      <c r="X26" s="5">
        <f t="shared" si="6"/>
        <v>1</v>
      </c>
    </row>
    <row r="27" spans="1:29" x14ac:dyDescent="0.25">
      <c r="A27">
        <v>51</v>
      </c>
      <c r="B27" t="s">
        <v>64</v>
      </c>
      <c r="C27" s="4">
        <v>254</v>
      </c>
      <c r="D27">
        <v>0</v>
      </c>
      <c r="E27" t="s">
        <v>29</v>
      </c>
      <c r="F27">
        <v>24</v>
      </c>
      <c r="G27" s="5">
        <v>1091</v>
      </c>
      <c r="H27" s="4">
        <v>207</v>
      </c>
      <c r="I27">
        <v>0</v>
      </c>
      <c r="J27" t="s">
        <v>29</v>
      </c>
      <c r="K27">
        <v>14</v>
      </c>
      <c r="L27" s="5">
        <v>614</v>
      </c>
      <c r="M27" s="4">
        <v>44</v>
      </c>
      <c r="N27">
        <v>0</v>
      </c>
      <c r="O27" t="s">
        <v>29</v>
      </c>
      <c r="P27">
        <v>21</v>
      </c>
      <c r="Q27" s="5">
        <v>225</v>
      </c>
      <c r="R27" s="4">
        <f t="shared" si="0"/>
        <v>0</v>
      </c>
      <c r="S27">
        <f t="shared" si="1"/>
        <v>0</v>
      </c>
      <c r="T27" s="5">
        <f t="shared" si="2"/>
        <v>0</v>
      </c>
      <c r="U27" s="4">
        <f t="shared" si="3"/>
        <v>3</v>
      </c>
      <c r="V27">
        <f t="shared" si="4"/>
        <v>0</v>
      </c>
      <c r="W27">
        <f t="shared" si="5"/>
        <v>0</v>
      </c>
      <c r="X27" s="5">
        <f t="shared" si="6"/>
        <v>0</v>
      </c>
    </row>
    <row r="28" spans="1:29" x14ac:dyDescent="0.25">
      <c r="A28">
        <v>52</v>
      </c>
      <c r="B28" t="s">
        <v>65</v>
      </c>
      <c r="C28" s="4">
        <v>192</v>
      </c>
      <c r="D28">
        <v>0</v>
      </c>
      <c r="E28" t="s">
        <v>29</v>
      </c>
      <c r="F28">
        <v>24</v>
      </c>
      <c r="G28" s="5">
        <v>846</v>
      </c>
      <c r="H28" s="4">
        <v>146</v>
      </c>
      <c r="I28">
        <v>0</v>
      </c>
      <c r="J28" t="s">
        <v>29</v>
      </c>
      <c r="K28">
        <v>16</v>
      </c>
      <c r="L28" s="5">
        <v>484</v>
      </c>
      <c r="M28" s="4">
        <v>41</v>
      </c>
      <c r="N28">
        <v>1</v>
      </c>
      <c r="O28" t="s">
        <v>28</v>
      </c>
      <c r="P28">
        <v>13</v>
      </c>
      <c r="Q28" s="5">
        <v>141</v>
      </c>
      <c r="R28" s="4">
        <f t="shared" si="0"/>
        <v>0</v>
      </c>
      <c r="S28">
        <f t="shared" si="1"/>
        <v>0</v>
      </c>
      <c r="T28" s="5">
        <f t="shared" si="2"/>
        <v>1</v>
      </c>
      <c r="U28" s="4">
        <f t="shared" si="3"/>
        <v>2</v>
      </c>
      <c r="V28">
        <f t="shared" si="4"/>
        <v>1</v>
      </c>
      <c r="W28">
        <f t="shared" si="5"/>
        <v>0</v>
      </c>
      <c r="X28" s="5">
        <f t="shared" si="6"/>
        <v>0</v>
      </c>
    </row>
    <row r="29" spans="1:29" x14ac:dyDescent="0.25">
      <c r="A29">
        <v>57</v>
      </c>
      <c r="B29" t="s">
        <v>66</v>
      </c>
      <c r="C29" s="4">
        <v>229</v>
      </c>
      <c r="D29">
        <v>0</v>
      </c>
      <c r="E29" t="s">
        <v>29</v>
      </c>
      <c r="F29">
        <v>30</v>
      </c>
      <c r="G29" s="5">
        <v>1252</v>
      </c>
      <c r="H29" s="4">
        <v>181</v>
      </c>
      <c r="I29">
        <v>0</v>
      </c>
      <c r="J29" t="s">
        <v>29</v>
      </c>
      <c r="K29">
        <v>19</v>
      </c>
      <c r="L29" s="5">
        <v>654</v>
      </c>
      <c r="M29" s="4">
        <v>38</v>
      </c>
      <c r="N29">
        <v>0</v>
      </c>
      <c r="O29" t="s">
        <v>29</v>
      </c>
      <c r="P29">
        <v>24</v>
      </c>
      <c r="Q29" s="5">
        <v>203</v>
      </c>
      <c r="R29" s="4">
        <f t="shared" si="0"/>
        <v>0</v>
      </c>
      <c r="S29">
        <f t="shared" si="1"/>
        <v>0</v>
      </c>
      <c r="T29" s="5">
        <f t="shared" si="2"/>
        <v>0</v>
      </c>
      <c r="U29" s="4">
        <f t="shared" si="3"/>
        <v>3</v>
      </c>
      <c r="V29">
        <f t="shared" si="4"/>
        <v>0</v>
      </c>
      <c r="W29">
        <f t="shared" si="5"/>
        <v>0</v>
      </c>
      <c r="X29" s="5">
        <f t="shared" si="6"/>
        <v>0</v>
      </c>
    </row>
    <row r="30" spans="1:29" x14ac:dyDescent="0.25">
      <c r="A30">
        <v>58</v>
      </c>
      <c r="B30" t="s">
        <v>67</v>
      </c>
      <c r="C30" s="4">
        <v>272</v>
      </c>
      <c r="D30">
        <v>1</v>
      </c>
      <c r="E30" t="s">
        <v>28</v>
      </c>
      <c r="F30">
        <v>24</v>
      </c>
      <c r="G30" s="5">
        <v>1353</v>
      </c>
      <c r="H30" s="4">
        <v>197</v>
      </c>
      <c r="I30">
        <v>0</v>
      </c>
      <c r="J30" t="s">
        <v>29</v>
      </c>
      <c r="K30">
        <v>13</v>
      </c>
      <c r="L30" s="5">
        <v>632</v>
      </c>
      <c r="M30" s="4">
        <v>61</v>
      </c>
      <c r="N30">
        <v>1</v>
      </c>
      <c r="O30" t="s">
        <v>28</v>
      </c>
      <c r="P30">
        <v>17</v>
      </c>
      <c r="Q30" s="5">
        <v>281</v>
      </c>
      <c r="R30" s="4">
        <f t="shared" si="0"/>
        <v>1</v>
      </c>
      <c r="S30">
        <f t="shared" si="1"/>
        <v>0</v>
      </c>
      <c r="T30" s="5">
        <f t="shared" si="2"/>
        <v>1</v>
      </c>
      <c r="U30" s="4">
        <f t="shared" si="3"/>
        <v>1</v>
      </c>
      <c r="V30">
        <f t="shared" si="4"/>
        <v>2</v>
      </c>
      <c r="W30">
        <f t="shared" si="5"/>
        <v>0</v>
      </c>
      <c r="X30" s="5">
        <f t="shared" si="6"/>
        <v>0</v>
      </c>
    </row>
    <row r="31" spans="1:29" x14ac:dyDescent="0.25">
      <c r="A31">
        <v>63</v>
      </c>
      <c r="B31" t="s">
        <v>68</v>
      </c>
      <c r="C31" s="4">
        <v>79</v>
      </c>
      <c r="D31">
        <v>0</v>
      </c>
      <c r="E31" t="s">
        <v>29</v>
      </c>
      <c r="F31">
        <v>7</v>
      </c>
      <c r="G31" s="5">
        <v>152</v>
      </c>
      <c r="H31" s="4">
        <v>67</v>
      </c>
      <c r="I31">
        <v>0</v>
      </c>
      <c r="J31" t="s">
        <v>29</v>
      </c>
      <c r="K31">
        <v>8</v>
      </c>
      <c r="L31" s="5">
        <v>134</v>
      </c>
      <c r="M31" s="4">
        <v>9</v>
      </c>
      <c r="N31">
        <v>0</v>
      </c>
      <c r="O31" t="s">
        <v>29</v>
      </c>
      <c r="P31">
        <v>2</v>
      </c>
      <c r="Q31" s="5">
        <v>9</v>
      </c>
      <c r="R31" s="4">
        <f t="shared" si="0"/>
        <v>0</v>
      </c>
      <c r="S31">
        <f t="shared" si="1"/>
        <v>0</v>
      </c>
      <c r="T31" s="5">
        <f t="shared" si="2"/>
        <v>0</v>
      </c>
      <c r="U31" s="4">
        <f t="shared" si="3"/>
        <v>3</v>
      </c>
      <c r="V31">
        <f t="shared" si="4"/>
        <v>0</v>
      </c>
      <c r="W31">
        <f t="shared" si="5"/>
        <v>0</v>
      </c>
      <c r="X31" s="5">
        <f t="shared" si="6"/>
        <v>0</v>
      </c>
    </row>
    <row r="32" spans="1:29" x14ac:dyDescent="0.25">
      <c r="A32">
        <v>66</v>
      </c>
      <c r="B32" t="s">
        <v>69</v>
      </c>
      <c r="C32" s="4">
        <v>212</v>
      </c>
      <c r="D32">
        <v>3</v>
      </c>
      <c r="E32" t="s">
        <v>25</v>
      </c>
      <c r="F32">
        <v>9</v>
      </c>
      <c r="G32" s="5">
        <v>469</v>
      </c>
      <c r="H32" s="4">
        <v>132</v>
      </c>
      <c r="I32">
        <v>3</v>
      </c>
      <c r="J32" s="26" t="s">
        <v>25</v>
      </c>
      <c r="K32">
        <v>8</v>
      </c>
      <c r="L32" s="5">
        <v>251</v>
      </c>
      <c r="M32" s="4">
        <v>39</v>
      </c>
      <c r="N32">
        <v>3</v>
      </c>
      <c r="O32" t="s">
        <v>25</v>
      </c>
      <c r="P32">
        <v>11</v>
      </c>
      <c r="Q32" s="5">
        <v>104</v>
      </c>
      <c r="R32" s="4">
        <f t="shared" si="0"/>
        <v>3</v>
      </c>
      <c r="S32">
        <f t="shared" si="1"/>
        <v>3</v>
      </c>
      <c r="T32" s="5">
        <f t="shared" si="2"/>
        <v>3</v>
      </c>
      <c r="U32" s="4">
        <f t="shared" si="3"/>
        <v>0</v>
      </c>
      <c r="V32">
        <f t="shared" si="4"/>
        <v>0</v>
      </c>
      <c r="W32">
        <f t="shared" si="5"/>
        <v>0</v>
      </c>
      <c r="X32" s="5">
        <f t="shared" si="6"/>
        <v>3</v>
      </c>
    </row>
    <row r="33" spans="1:24" x14ac:dyDescent="0.25">
      <c r="A33">
        <v>67</v>
      </c>
      <c r="B33" t="s">
        <v>70</v>
      </c>
      <c r="C33" s="4">
        <v>207</v>
      </c>
      <c r="D33">
        <v>3</v>
      </c>
      <c r="E33" t="s">
        <v>25</v>
      </c>
      <c r="F33">
        <v>11</v>
      </c>
      <c r="G33" s="5">
        <v>483</v>
      </c>
      <c r="H33" s="4">
        <v>129</v>
      </c>
      <c r="I33">
        <v>3</v>
      </c>
      <c r="J33" s="26" t="s">
        <v>25</v>
      </c>
      <c r="K33">
        <v>5</v>
      </c>
      <c r="L33" s="5">
        <v>182</v>
      </c>
      <c r="M33" s="4">
        <v>30</v>
      </c>
      <c r="N33">
        <v>3</v>
      </c>
      <c r="O33" t="s">
        <v>25</v>
      </c>
      <c r="P33">
        <v>14</v>
      </c>
      <c r="Q33" s="5">
        <v>127</v>
      </c>
      <c r="R33" s="4">
        <f t="shared" si="0"/>
        <v>3</v>
      </c>
      <c r="S33">
        <f t="shared" si="1"/>
        <v>3</v>
      </c>
      <c r="T33" s="5">
        <f t="shared" si="2"/>
        <v>3</v>
      </c>
      <c r="U33" s="4">
        <f t="shared" si="3"/>
        <v>0</v>
      </c>
      <c r="V33">
        <f t="shared" si="4"/>
        <v>0</v>
      </c>
      <c r="W33">
        <f t="shared" si="5"/>
        <v>0</v>
      </c>
      <c r="X33" s="5">
        <f t="shared" si="6"/>
        <v>3</v>
      </c>
    </row>
    <row r="34" spans="1:24" x14ac:dyDescent="0.25">
      <c r="A34">
        <v>68</v>
      </c>
      <c r="B34" t="s">
        <v>71</v>
      </c>
      <c r="C34" s="4">
        <v>146</v>
      </c>
      <c r="D34">
        <v>3</v>
      </c>
      <c r="E34" t="s">
        <v>25</v>
      </c>
      <c r="F34">
        <v>25</v>
      </c>
      <c r="G34" s="5">
        <v>798</v>
      </c>
      <c r="H34" s="4">
        <v>110</v>
      </c>
      <c r="I34">
        <v>3</v>
      </c>
      <c r="J34" s="26" t="s">
        <v>25</v>
      </c>
      <c r="K34">
        <v>11</v>
      </c>
      <c r="L34" s="5">
        <v>260</v>
      </c>
      <c r="M34" s="4">
        <v>34</v>
      </c>
      <c r="N34">
        <v>3</v>
      </c>
      <c r="O34" t="s">
        <v>25</v>
      </c>
      <c r="P34">
        <v>24</v>
      </c>
      <c r="Q34" s="5">
        <v>202</v>
      </c>
      <c r="R34" s="4">
        <f t="shared" si="0"/>
        <v>3</v>
      </c>
      <c r="S34">
        <f t="shared" si="1"/>
        <v>3</v>
      </c>
      <c r="T34" s="5">
        <f t="shared" si="2"/>
        <v>3</v>
      </c>
      <c r="U34" s="4">
        <f t="shared" si="3"/>
        <v>0</v>
      </c>
      <c r="V34">
        <f t="shared" si="4"/>
        <v>0</v>
      </c>
      <c r="W34">
        <f t="shared" si="5"/>
        <v>0</v>
      </c>
      <c r="X34" s="5">
        <f t="shared" si="6"/>
        <v>3</v>
      </c>
    </row>
    <row r="35" spans="1:24" x14ac:dyDescent="0.25">
      <c r="A35">
        <v>69</v>
      </c>
      <c r="B35" t="s">
        <v>72</v>
      </c>
      <c r="C35" s="4">
        <v>473</v>
      </c>
      <c r="D35">
        <v>3</v>
      </c>
      <c r="E35" t="s">
        <v>25</v>
      </c>
      <c r="F35">
        <v>15</v>
      </c>
      <c r="G35" s="5">
        <v>1137</v>
      </c>
      <c r="H35" s="4">
        <v>330</v>
      </c>
      <c r="I35">
        <v>3</v>
      </c>
      <c r="J35" s="26" t="s">
        <v>25</v>
      </c>
      <c r="K35">
        <v>6</v>
      </c>
      <c r="L35" s="5">
        <v>391</v>
      </c>
      <c r="M35" s="4">
        <v>107</v>
      </c>
      <c r="N35">
        <v>3</v>
      </c>
      <c r="O35" t="s">
        <v>25</v>
      </c>
      <c r="P35">
        <v>8</v>
      </c>
      <c r="Q35" s="5">
        <v>150</v>
      </c>
      <c r="R35" s="4">
        <f t="shared" si="0"/>
        <v>3</v>
      </c>
      <c r="S35">
        <f t="shared" si="1"/>
        <v>3</v>
      </c>
      <c r="T35" s="5">
        <f t="shared" si="2"/>
        <v>3</v>
      </c>
      <c r="U35" s="4">
        <f t="shared" si="3"/>
        <v>0</v>
      </c>
      <c r="V35">
        <f t="shared" si="4"/>
        <v>0</v>
      </c>
      <c r="W35">
        <f t="shared" si="5"/>
        <v>0</v>
      </c>
      <c r="X35" s="5">
        <f t="shared" si="6"/>
        <v>3</v>
      </c>
    </row>
    <row r="36" spans="1:24" x14ac:dyDescent="0.25">
      <c r="A36">
        <v>71</v>
      </c>
      <c r="B36" t="s">
        <v>73</v>
      </c>
      <c r="C36" s="4">
        <v>54</v>
      </c>
      <c r="D36">
        <v>0</v>
      </c>
      <c r="E36" t="s">
        <v>29</v>
      </c>
      <c r="F36">
        <v>4</v>
      </c>
      <c r="G36" s="5">
        <v>95</v>
      </c>
      <c r="H36" s="4">
        <v>46</v>
      </c>
      <c r="I36">
        <v>0</v>
      </c>
      <c r="J36" t="s">
        <v>29</v>
      </c>
      <c r="K36">
        <v>6</v>
      </c>
      <c r="L36" s="5">
        <v>105</v>
      </c>
      <c r="M36" s="4">
        <v>9</v>
      </c>
      <c r="N36">
        <v>0</v>
      </c>
      <c r="O36" t="s">
        <v>29</v>
      </c>
      <c r="P36">
        <v>3</v>
      </c>
      <c r="Q36" s="5">
        <v>13</v>
      </c>
      <c r="R36" s="4">
        <f t="shared" si="0"/>
        <v>0</v>
      </c>
      <c r="S36">
        <f t="shared" si="1"/>
        <v>0</v>
      </c>
      <c r="T36" s="5">
        <f t="shared" si="2"/>
        <v>0</v>
      </c>
      <c r="U36" s="4">
        <f t="shared" si="3"/>
        <v>3</v>
      </c>
      <c r="V36">
        <f t="shared" si="4"/>
        <v>0</v>
      </c>
      <c r="W36">
        <f t="shared" si="5"/>
        <v>0</v>
      </c>
      <c r="X36" s="5">
        <f t="shared" si="6"/>
        <v>0</v>
      </c>
    </row>
    <row r="37" spans="1:24" x14ac:dyDescent="0.25">
      <c r="A37">
        <v>72</v>
      </c>
      <c r="B37" t="s">
        <v>74</v>
      </c>
      <c r="C37" s="4">
        <v>110</v>
      </c>
      <c r="D37">
        <v>0</v>
      </c>
      <c r="E37" t="s">
        <v>29</v>
      </c>
      <c r="F37">
        <v>15</v>
      </c>
      <c r="G37" s="5">
        <v>466</v>
      </c>
      <c r="H37" s="4">
        <v>90</v>
      </c>
      <c r="I37">
        <v>0</v>
      </c>
      <c r="J37" t="s">
        <v>29</v>
      </c>
      <c r="K37">
        <v>13</v>
      </c>
      <c r="L37" s="5">
        <v>339</v>
      </c>
      <c r="M37" s="4">
        <v>19</v>
      </c>
      <c r="N37">
        <v>0</v>
      </c>
      <c r="O37" t="s">
        <v>29</v>
      </c>
      <c r="P37">
        <v>11</v>
      </c>
      <c r="Q37" s="5">
        <v>84</v>
      </c>
      <c r="R37" s="4">
        <f t="shared" si="0"/>
        <v>0</v>
      </c>
      <c r="S37">
        <f t="shared" si="1"/>
        <v>0</v>
      </c>
      <c r="T37" s="5">
        <f t="shared" si="2"/>
        <v>0</v>
      </c>
      <c r="U37" s="4">
        <f t="shared" si="3"/>
        <v>3</v>
      </c>
      <c r="V37">
        <f t="shared" si="4"/>
        <v>0</v>
      </c>
      <c r="W37">
        <f t="shared" si="5"/>
        <v>0</v>
      </c>
      <c r="X37" s="5">
        <f t="shared" si="6"/>
        <v>0</v>
      </c>
    </row>
    <row r="38" spans="1:24" x14ac:dyDescent="0.25">
      <c r="A38">
        <v>73</v>
      </c>
      <c r="B38" t="s">
        <v>75</v>
      </c>
      <c r="C38" s="4">
        <v>120</v>
      </c>
      <c r="D38">
        <v>0</v>
      </c>
      <c r="E38" t="s">
        <v>29</v>
      </c>
      <c r="F38">
        <v>18</v>
      </c>
      <c r="G38" s="5">
        <v>486</v>
      </c>
      <c r="H38" s="4">
        <v>88</v>
      </c>
      <c r="I38">
        <v>0</v>
      </c>
      <c r="J38" t="s">
        <v>29</v>
      </c>
      <c r="K38">
        <v>13</v>
      </c>
      <c r="L38" s="5">
        <v>279</v>
      </c>
      <c r="M38" s="4">
        <v>25</v>
      </c>
      <c r="N38">
        <v>0</v>
      </c>
      <c r="O38" t="s">
        <v>29</v>
      </c>
      <c r="P38">
        <v>15</v>
      </c>
      <c r="Q38" s="5">
        <v>107</v>
      </c>
      <c r="R38" s="4">
        <f t="shared" si="0"/>
        <v>0</v>
      </c>
      <c r="S38">
        <f t="shared" si="1"/>
        <v>0</v>
      </c>
      <c r="T38" s="5">
        <f t="shared" si="2"/>
        <v>0</v>
      </c>
      <c r="U38" s="4">
        <f t="shared" si="3"/>
        <v>3</v>
      </c>
      <c r="V38">
        <f t="shared" si="4"/>
        <v>0</v>
      </c>
      <c r="W38">
        <f t="shared" si="5"/>
        <v>0</v>
      </c>
      <c r="X38" s="5">
        <f t="shared" si="6"/>
        <v>0</v>
      </c>
    </row>
    <row r="39" spans="1:24" x14ac:dyDescent="0.25">
      <c r="A39">
        <v>74</v>
      </c>
      <c r="B39" t="s">
        <v>76</v>
      </c>
      <c r="C39" s="4">
        <v>72</v>
      </c>
      <c r="D39">
        <v>0</v>
      </c>
      <c r="E39" t="s">
        <v>29</v>
      </c>
      <c r="F39">
        <v>7</v>
      </c>
      <c r="G39" s="5">
        <v>146</v>
      </c>
      <c r="H39" s="4">
        <v>48</v>
      </c>
      <c r="I39">
        <v>0</v>
      </c>
      <c r="J39" t="s">
        <v>29</v>
      </c>
      <c r="K39">
        <v>8</v>
      </c>
      <c r="L39" s="5">
        <v>103</v>
      </c>
      <c r="M39" s="4">
        <v>21</v>
      </c>
      <c r="N39">
        <v>0</v>
      </c>
      <c r="O39" t="s">
        <v>29</v>
      </c>
      <c r="P39">
        <v>14</v>
      </c>
      <c r="Q39" s="5">
        <v>90</v>
      </c>
      <c r="R39" s="4">
        <f t="shared" si="0"/>
        <v>0</v>
      </c>
      <c r="S39">
        <f t="shared" si="1"/>
        <v>0</v>
      </c>
      <c r="T39" s="5">
        <f t="shared" si="2"/>
        <v>0</v>
      </c>
      <c r="U39" s="4">
        <f t="shared" si="3"/>
        <v>3</v>
      </c>
      <c r="V39">
        <f t="shared" si="4"/>
        <v>0</v>
      </c>
      <c r="W39">
        <f t="shared" si="5"/>
        <v>0</v>
      </c>
      <c r="X39" s="5">
        <f t="shared" si="6"/>
        <v>0</v>
      </c>
    </row>
    <row r="40" spans="1:24" x14ac:dyDescent="0.25">
      <c r="A40">
        <v>75</v>
      </c>
      <c r="B40" t="s">
        <v>77</v>
      </c>
      <c r="C40" s="4">
        <v>130</v>
      </c>
      <c r="D40">
        <v>0</v>
      </c>
      <c r="E40" t="s">
        <v>29</v>
      </c>
      <c r="F40">
        <v>21</v>
      </c>
      <c r="G40" s="5">
        <v>632</v>
      </c>
      <c r="H40" s="4">
        <v>97</v>
      </c>
      <c r="I40">
        <v>0</v>
      </c>
      <c r="J40" t="s">
        <v>29</v>
      </c>
      <c r="K40">
        <v>15</v>
      </c>
      <c r="L40" s="5">
        <v>353</v>
      </c>
      <c r="M40" s="4">
        <v>31</v>
      </c>
      <c r="N40">
        <v>0</v>
      </c>
      <c r="O40" t="s">
        <v>29</v>
      </c>
      <c r="P40">
        <v>18</v>
      </c>
      <c r="Q40" s="5">
        <v>153</v>
      </c>
      <c r="R40" s="4">
        <f t="shared" si="0"/>
        <v>0</v>
      </c>
      <c r="S40">
        <f t="shared" si="1"/>
        <v>0</v>
      </c>
      <c r="T40" s="5">
        <f t="shared" si="2"/>
        <v>0</v>
      </c>
      <c r="U40" s="4">
        <f t="shared" si="3"/>
        <v>3</v>
      </c>
      <c r="V40">
        <f t="shared" si="4"/>
        <v>0</v>
      </c>
      <c r="W40">
        <f t="shared" si="5"/>
        <v>0</v>
      </c>
      <c r="X40" s="5">
        <f t="shared" si="6"/>
        <v>0</v>
      </c>
    </row>
    <row r="41" spans="1:24" x14ac:dyDescent="0.25">
      <c r="A41">
        <v>76</v>
      </c>
      <c r="B41" t="s">
        <v>78</v>
      </c>
      <c r="C41" s="4">
        <v>96</v>
      </c>
      <c r="D41">
        <v>1</v>
      </c>
      <c r="E41" t="s">
        <v>28</v>
      </c>
      <c r="F41">
        <v>15</v>
      </c>
      <c r="G41" s="5">
        <v>353</v>
      </c>
      <c r="H41" s="4">
        <v>63</v>
      </c>
      <c r="I41">
        <v>1</v>
      </c>
      <c r="J41" t="s">
        <v>28</v>
      </c>
      <c r="K41">
        <v>8</v>
      </c>
      <c r="L41" s="5">
        <v>140</v>
      </c>
      <c r="M41" s="4">
        <v>24</v>
      </c>
      <c r="N41">
        <v>1</v>
      </c>
      <c r="O41" t="s">
        <v>28</v>
      </c>
      <c r="P41">
        <v>23</v>
      </c>
      <c r="Q41" s="5">
        <v>153</v>
      </c>
      <c r="R41" s="4">
        <f t="shared" si="0"/>
        <v>1</v>
      </c>
      <c r="S41">
        <f t="shared" si="1"/>
        <v>1</v>
      </c>
      <c r="T41" s="5">
        <f t="shared" si="2"/>
        <v>1</v>
      </c>
      <c r="U41" s="4">
        <f t="shared" si="3"/>
        <v>0</v>
      </c>
      <c r="V41">
        <f t="shared" si="4"/>
        <v>3</v>
      </c>
      <c r="W41">
        <f t="shared" si="5"/>
        <v>0</v>
      </c>
      <c r="X41" s="5">
        <f t="shared" si="6"/>
        <v>0</v>
      </c>
    </row>
    <row r="42" spans="1:24" x14ac:dyDescent="0.25">
      <c r="A42">
        <v>77</v>
      </c>
      <c r="B42" t="s">
        <v>79</v>
      </c>
      <c r="C42" s="4">
        <v>264</v>
      </c>
      <c r="D42">
        <v>3</v>
      </c>
      <c r="E42" t="s">
        <v>25</v>
      </c>
      <c r="F42">
        <v>13</v>
      </c>
      <c r="G42" s="5">
        <v>809</v>
      </c>
      <c r="H42" s="4">
        <v>203</v>
      </c>
      <c r="I42">
        <v>3</v>
      </c>
      <c r="J42" s="26" t="s">
        <v>25</v>
      </c>
      <c r="K42">
        <v>10</v>
      </c>
      <c r="L42" s="5">
        <v>500</v>
      </c>
      <c r="M42" s="4">
        <v>50</v>
      </c>
      <c r="N42">
        <v>0</v>
      </c>
      <c r="O42" t="s">
        <v>29</v>
      </c>
      <c r="P42">
        <v>13</v>
      </c>
      <c r="Q42" s="5">
        <v>144</v>
      </c>
      <c r="R42" s="4">
        <f t="shared" si="0"/>
        <v>3</v>
      </c>
      <c r="S42">
        <f t="shared" si="1"/>
        <v>3</v>
      </c>
      <c r="T42" s="5">
        <f t="shared" si="2"/>
        <v>0</v>
      </c>
      <c r="U42" s="4">
        <f t="shared" si="3"/>
        <v>1</v>
      </c>
      <c r="V42">
        <f t="shared" si="4"/>
        <v>0</v>
      </c>
      <c r="W42">
        <f t="shared" si="5"/>
        <v>0</v>
      </c>
      <c r="X42" s="5">
        <f t="shared" si="6"/>
        <v>2</v>
      </c>
    </row>
    <row r="43" spans="1:24" x14ac:dyDescent="0.25">
      <c r="A43">
        <v>78</v>
      </c>
      <c r="B43" t="s">
        <v>80</v>
      </c>
      <c r="C43" s="4">
        <v>388</v>
      </c>
      <c r="D43">
        <v>2</v>
      </c>
      <c r="E43" t="s">
        <v>31</v>
      </c>
      <c r="F43">
        <v>15</v>
      </c>
      <c r="G43" s="5">
        <v>1129</v>
      </c>
      <c r="H43" s="4">
        <v>261</v>
      </c>
      <c r="I43">
        <v>2</v>
      </c>
      <c r="J43" t="s">
        <v>31</v>
      </c>
      <c r="K43">
        <v>8</v>
      </c>
      <c r="L43" s="5">
        <v>498</v>
      </c>
      <c r="M43" s="4">
        <v>99</v>
      </c>
      <c r="N43">
        <v>2</v>
      </c>
      <c r="O43" t="s">
        <v>31</v>
      </c>
      <c r="P43">
        <v>12</v>
      </c>
      <c r="Q43" s="5">
        <v>261</v>
      </c>
      <c r="R43" s="4">
        <f t="shared" si="0"/>
        <v>2</v>
      </c>
      <c r="S43">
        <f t="shared" si="1"/>
        <v>2</v>
      </c>
      <c r="T43" s="5">
        <f t="shared" si="2"/>
        <v>2</v>
      </c>
      <c r="U43" s="4">
        <f t="shared" si="3"/>
        <v>0</v>
      </c>
      <c r="V43">
        <f t="shared" si="4"/>
        <v>0</v>
      </c>
      <c r="W43">
        <f t="shared" si="5"/>
        <v>3</v>
      </c>
      <c r="X43" s="5">
        <f t="shared" si="6"/>
        <v>0</v>
      </c>
    </row>
    <row r="44" spans="1:24" x14ac:dyDescent="0.25">
      <c r="A44">
        <v>79</v>
      </c>
      <c r="B44" t="s">
        <v>81</v>
      </c>
      <c r="C44" s="4">
        <v>220</v>
      </c>
      <c r="D44">
        <v>3</v>
      </c>
      <c r="E44" t="s">
        <v>25</v>
      </c>
      <c r="F44">
        <v>10</v>
      </c>
      <c r="G44" s="5">
        <v>596</v>
      </c>
      <c r="H44" s="4">
        <v>155</v>
      </c>
      <c r="I44">
        <v>3</v>
      </c>
      <c r="J44" s="26" t="s">
        <v>25</v>
      </c>
      <c r="K44">
        <v>6</v>
      </c>
      <c r="L44" s="5">
        <v>307</v>
      </c>
      <c r="M44" s="4">
        <v>50</v>
      </c>
      <c r="N44">
        <v>3</v>
      </c>
      <c r="O44" t="s">
        <v>25</v>
      </c>
      <c r="P44">
        <v>11</v>
      </c>
      <c r="Q44" s="5">
        <v>133</v>
      </c>
      <c r="R44" s="4">
        <f t="shared" si="0"/>
        <v>3</v>
      </c>
      <c r="S44">
        <f t="shared" si="1"/>
        <v>3</v>
      </c>
      <c r="T44" s="5">
        <f t="shared" si="2"/>
        <v>3</v>
      </c>
      <c r="U44" s="4">
        <f t="shared" si="3"/>
        <v>0</v>
      </c>
      <c r="V44">
        <f t="shared" si="4"/>
        <v>0</v>
      </c>
      <c r="W44">
        <f t="shared" si="5"/>
        <v>0</v>
      </c>
      <c r="X44" s="5">
        <f t="shared" si="6"/>
        <v>3</v>
      </c>
    </row>
    <row r="45" spans="1:24" x14ac:dyDescent="0.25">
      <c r="A45">
        <v>80</v>
      </c>
      <c r="B45" t="s">
        <v>82</v>
      </c>
      <c r="C45" s="4">
        <v>281</v>
      </c>
      <c r="D45">
        <v>2</v>
      </c>
      <c r="E45" t="s">
        <v>31</v>
      </c>
      <c r="F45">
        <v>22</v>
      </c>
      <c r="G45" s="5">
        <v>1353</v>
      </c>
      <c r="H45" s="4">
        <v>214</v>
      </c>
      <c r="I45">
        <v>2</v>
      </c>
      <c r="J45" t="s">
        <v>31</v>
      </c>
      <c r="K45">
        <v>15</v>
      </c>
      <c r="L45" s="5">
        <v>825</v>
      </c>
      <c r="M45" s="4">
        <v>53</v>
      </c>
      <c r="N45">
        <v>2</v>
      </c>
      <c r="O45" t="s">
        <v>31</v>
      </c>
      <c r="P45">
        <v>20</v>
      </c>
      <c r="Q45" s="5">
        <v>280</v>
      </c>
      <c r="R45" s="4">
        <f t="shared" si="0"/>
        <v>2</v>
      </c>
      <c r="S45">
        <f t="shared" si="1"/>
        <v>2</v>
      </c>
      <c r="T45" s="5">
        <f t="shared" si="2"/>
        <v>2</v>
      </c>
      <c r="U45" s="4">
        <f t="shared" si="3"/>
        <v>0</v>
      </c>
      <c r="V45">
        <f t="shared" si="4"/>
        <v>0</v>
      </c>
      <c r="W45">
        <f t="shared" si="5"/>
        <v>3</v>
      </c>
      <c r="X45" s="5">
        <f t="shared" si="6"/>
        <v>0</v>
      </c>
    </row>
    <row r="46" spans="1:24" x14ac:dyDescent="0.25">
      <c r="A46">
        <v>81</v>
      </c>
      <c r="B46" t="s">
        <v>83</v>
      </c>
      <c r="C46" s="4">
        <v>453</v>
      </c>
      <c r="D46">
        <v>1</v>
      </c>
      <c r="E46" t="s">
        <v>28</v>
      </c>
      <c r="F46">
        <v>14</v>
      </c>
      <c r="G46" s="5">
        <v>1076</v>
      </c>
      <c r="H46" s="4">
        <v>334</v>
      </c>
      <c r="I46">
        <v>1</v>
      </c>
      <c r="J46" t="s">
        <v>28</v>
      </c>
      <c r="K46">
        <v>7</v>
      </c>
      <c r="L46" s="5">
        <v>483</v>
      </c>
      <c r="M46" s="4">
        <v>91</v>
      </c>
      <c r="N46">
        <v>1</v>
      </c>
      <c r="O46" t="s">
        <v>28</v>
      </c>
      <c r="P46">
        <v>13</v>
      </c>
      <c r="Q46" s="5">
        <v>255</v>
      </c>
      <c r="R46" s="4">
        <f t="shared" si="0"/>
        <v>1</v>
      </c>
      <c r="S46">
        <f t="shared" si="1"/>
        <v>1</v>
      </c>
      <c r="T46" s="5">
        <f t="shared" si="2"/>
        <v>1</v>
      </c>
      <c r="U46" s="4">
        <f t="shared" si="3"/>
        <v>0</v>
      </c>
      <c r="V46">
        <f t="shared" si="4"/>
        <v>3</v>
      </c>
      <c r="W46">
        <f t="shared" si="5"/>
        <v>0</v>
      </c>
      <c r="X46" s="5">
        <f t="shared" si="6"/>
        <v>0</v>
      </c>
    </row>
    <row r="47" spans="1:24" x14ac:dyDescent="0.25">
      <c r="A47">
        <v>82</v>
      </c>
      <c r="B47" t="s">
        <v>84</v>
      </c>
      <c r="C47" s="4">
        <v>100</v>
      </c>
      <c r="D47">
        <v>0</v>
      </c>
      <c r="E47" t="s">
        <v>29</v>
      </c>
      <c r="F47">
        <v>9</v>
      </c>
      <c r="G47" s="5">
        <v>181</v>
      </c>
      <c r="H47" s="4">
        <v>72</v>
      </c>
      <c r="I47">
        <v>0</v>
      </c>
      <c r="J47" t="s">
        <v>29</v>
      </c>
      <c r="K47">
        <v>3</v>
      </c>
      <c r="L47" s="5">
        <v>42</v>
      </c>
      <c r="M47" s="4">
        <v>22</v>
      </c>
      <c r="N47">
        <v>0</v>
      </c>
      <c r="O47" t="s">
        <v>29</v>
      </c>
      <c r="P47">
        <v>19</v>
      </c>
      <c r="Q47" s="5">
        <v>115</v>
      </c>
      <c r="R47" s="4">
        <f t="shared" si="0"/>
        <v>0</v>
      </c>
      <c r="S47">
        <f t="shared" si="1"/>
        <v>0</v>
      </c>
      <c r="T47" s="5">
        <f t="shared" si="2"/>
        <v>0</v>
      </c>
      <c r="U47" s="4">
        <f t="shared" si="3"/>
        <v>3</v>
      </c>
      <c r="V47">
        <f t="shared" si="4"/>
        <v>0</v>
      </c>
      <c r="W47">
        <f t="shared" si="5"/>
        <v>0</v>
      </c>
      <c r="X47" s="5">
        <f t="shared" si="6"/>
        <v>0</v>
      </c>
    </row>
    <row r="48" spans="1:24" x14ac:dyDescent="0.25">
      <c r="A48">
        <v>83</v>
      </c>
      <c r="B48" t="s">
        <v>85</v>
      </c>
      <c r="C48" s="4">
        <v>392</v>
      </c>
      <c r="D48">
        <v>0</v>
      </c>
      <c r="E48" t="s">
        <v>29</v>
      </c>
      <c r="F48">
        <v>24</v>
      </c>
      <c r="G48" s="5">
        <v>1381</v>
      </c>
      <c r="H48" s="4">
        <v>321</v>
      </c>
      <c r="I48">
        <v>2</v>
      </c>
      <c r="J48" t="s">
        <v>31</v>
      </c>
      <c r="K48">
        <v>7</v>
      </c>
      <c r="L48" s="5">
        <v>323</v>
      </c>
      <c r="M48" s="4">
        <v>61</v>
      </c>
      <c r="N48">
        <v>3</v>
      </c>
      <c r="O48" t="s">
        <v>25</v>
      </c>
      <c r="P48">
        <v>16</v>
      </c>
      <c r="Q48" s="5">
        <v>227</v>
      </c>
      <c r="R48" s="4">
        <f t="shared" si="0"/>
        <v>0</v>
      </c>
      <c r="S48">
        <f t="shared" si="1"/>
        <v>2</v>
      </c>
      <c r="T48" s="5">
        <f t="shared" si="2"/>
        <v>3</v>
      </c>
      <c r="U48" s="4">
        <f t="shared" si="3"/>
        <v>1</v>
      </c>
      <c r="V48">
        <f t="shared" si="4"/>
        <v>0</v>
      </c>
      <c r="W48">
        <f t="shared" si="5"/>
        <v>1</v>
      </c>
      <c r="X48" s="5">
        <f t="shared" si="6"/>
        <v>1</v>
      </c>
    </row>
    <row r="49" spans="1:24" x14ac:dyDescent="0.25">
      <c r="A49">
        <v>84</v>
      </c>
      <c r="B49" t="s">
        <v>86</v>
      </c>
      <c r="C49" s="4">
        <v>61</v>
      </c>
      <c r="D49">
        <v>2</v>
      </c>
      <c r="E49" t="s">
        <v>31</v>
      </c>
      <c r="F49">
        <v>11</v>
      </c>
      <c r="G49" s="5">
        <v>227</v>
      </c>
      <c r="H49" s="4">
        <v>46</v>
      </c>
      <c r="I49">
        <v>2</v>
      </c>
      <c r="J49" t="s">
        <v>31</v>
      </c>
      <c r="K49">
        <v>8</v>
      </c>
      <c r="L49" s="5">
        <v>125</v>
      </c>
      <c r="M49" s="4">
        <v>13</v>
      </c>
      <c r="N49">
        <v>2</v>
      </c>
      <c r="O49" t="s">
        <v>31</v>
      </c>
      <c r="P49">
        <v>6</v>
      </c>
      <c r="Q49" s="5">
        <v>43</v>
      </c>
      <c r="R49" s="4">
        <f t="shared" si="0"/>
        <v>2</v>
      </c>
      <c r="S49">
        <f t="shared" si="1"/>
        <v>2</v>
      </c>
      <c r="T49" s="5">
        <f t="shared" si="2"/>
        <v>2</v>
      </c>
      <c r="U49" s="4">
        <f t="shared" si="3"/>
        <v>0</v>
      </c>
      <c r="V49">
        <f t="shared" si="4"/>
        <v>0</v>
      </c>
      <c r="W49">
        <f t="shared" si="5"/>
        <v>3</v>
      </c>
      <c r="X49" s="5">
        <f t="shared" si="6"/>
        <v>0</v>
      </c>
    </row>
    <row r="50" spans="1:24" x14ac:dyDescent="0.25">
      <c r="A50">
        <v>85</v>
      </c>
      <c r="B50" t="s">
        <v>87</v>
      </c>
      <c r="C50" s="4">
        <v>162</v>
      </c>
      <c r="D50">
        <v>1</v>
      </c>
      <c r="E50" t="s">
        <v>28</v>
      </c>
      <c r="F50">
        <v>19</v>
      </c>
      <c r="G50" s="5">
        <v>754</v>
      </c>
      <c r="H50" s="4">
        <v>121</v>
      </c>
      <c r="I50">
        <v>1</v>
      </c>
      <c r="J50" t="s">
        <v>28</v>
      </c>
      <c r="K50">
        <v>14</v>
      </c>
      <c r="L50" s="5">
        <v>445</v>
      </c>
      <c r="M50" s="4">
        <v>35</v>
      </c>
      <c r="N50">
        <v>1</v>
      </c>
      <c r="O50" t="s">
        <v>28</v>
      </c>
      <c r="P50">
        <v>18</v>
      </c>
      <c r="Q50" s="5">
        <v>198</v>
      </c>
      <c r="R50" s="4">
        <f t="shared" si="0"/>
        <v>1</v>
      </c>
      <c r="S50">
        <f t="shared" si="1"/>
        <v>1</v>
      </c>
      <c r="T50" s="5">
        <f t="shared" si="2"/>
        <v>1</v>
      </c>
      <c r="U50" s="4">
        <f t="shared" si="3"/>
        <v>0</v>
      </c>
      <c r="V50">
        <f t="shared" si="4"/>
        <v>3</v>
      </c>
      <c r="W50">
        <f t="shared" si="5"/>
        <v>0</v>
      </c>
      <c r="X50" s="5">
        <f t="shared" si="6"/>
        <v>0</v>
      </c>
    </row>
    <row r="51" spans="1:24" x14ac:dyDescent="0.25">
      <c r="A51">
        <v>86</v>
      </c>
      <c r="B51" t="s">
        <v>88</v>
      </c>
      <c r="C51" s="4">
        <v>152</v>
      </c>
      <c r="D51">
        <v>1</v>
      </c>
      <c r="E51" t="s">
        <v>28</v>
      </c>
      <c r="F51">
        <v>24</v>
      </c>
      <c r="G51" s="5">
        <v>962</v>
      </c>
      <c r="H51" s="4">
        <v>110</v>
      </c>
      <c r="I51">
        <v>1</v>
      </c>
      <c r="J51" t="s">
        <v>28</v>
      </c>
      <c r="K51">
        <v>19</v>
      </c>
      <c r="L51" s="5">
        <v>580</v>
      </c>
      <c r="M51" s="4">
        <v>41</v>
      </c>
      <c r="N51">
        <v>1</v>
      </c>
      <c r="O51" t="s">
        <v>28</v>
      </c>
      <c r="P51">
        <v>21</v>
      </c>
      <c r="Q51" s="5">
        <v>218</v>
      </c>
      <c r="R51" s="4">
        <f t="shared" si="0"/>
        <v>1</v>
      </c>
      <c r="S51">
        <f t="shared" si="1"/>
        <v>1</v>
      </c>
      <c r="T51" s="5">
        <f t="shared" si="2"/>
        <v>1</v>
      </c>
      <c r="U51" s="4">
        <f t="shared" si="3"/>
        <v>0</v>
      </c>
      <c r="V51">
        <f t="shared" si="4"/>
        <v>3</v>
      </c>
      <c r="W51">
        <f t="shared" si="5"/>
        <v>0</v>
      </c>
      <c r="X51" s="5">
        <f t="shared" si="6"/>
        <v>0</v>
      </c>
    </row>
    <row r="52" spans="1:24" x14ac:dyDescent="0.25">
      <c r="A52">
        <v>87</v>
      </c>
      <c r="B52" t="s">
        <v>89</v>
      </c>
      <c r="C52" s="4">
        <v>247</v>
      </c>
      <c r="D52">
        <v>2</v>
      </c>
      <c r="E52" t="s">
        <v>31</v>
      </c>
      <c r="F52">
        <v>24</v>
      </c>
      <c r="G52" s="5">
        <v>1252</v>
      </c>
      <c r="H52" s="4">
        <v>204</v>
      </c>
      <c r="I52">
        <v>2</v>
      </c>
      <c r="J52" t="s">
        <v>31</v>
      </c>
      <c r="K52">
        <v>18</v>
      </c>
      <c r="L52" s="5">
        <v>826</v>
      </c>
      <c r="M52" s="4">
        <v>32</v>
      </c>
      <c r="N52">
        <v>2</v>
      </c>
      <c r="O52" t="s">
        <v>31</v>
      </c>
      <c r="P52">
        <v>14</v>
      </c>
      <c r="Q52" s="5">
        <v>168</v>
      </c>
      <c r="R52" s="4">
        <f t="shared" si="0"/>
        <v>2</v>
      </c>
      <c r="S52">
        <f t="shared" si="1"/>
        <v>2</v>
      </c>
      <c r="T52" s="5">
        <f t="shared" si="2"/>
        <v>2</v>
      </c>
      <c r="U52" s="4">
        <f t="shared" si="3"/>
        <v>0</v>
      </c>
      <c r="V52">
        <f t="shared" si="4"/>
        <v>0</v>
      </c>
      <c r="W52">
        <f t="shared" si="5"/>
        <v>3</v>
      </c>
      <c r="X52" s="5">
        <f t="shared" si="6"/>
        <v>0</v>
      </c>
    </row>
    <row r="53" spans="1:24" x14ac:dyDescent="0.25">
      <c r="A53">
        <v>88</v>
      </c>
      <c r="B53" t="s">
        <v>90</v>
      </c>
      <c r="C53" s="4">
        <v>281</v>
      </c>
      <c r="D53">
        <v>2</v>
      </c>
      <c r="E53" t="s">
        <v>31</v>
      </c>
      <c r="F53">
        <v>11</v>
      </c>
      <c r="G53" s="5">
        <v>579</v>
      </c>
      <c r="H53" s="4">
        <v>194</v>
      </c>
      <c r="I53">
        <v>2</v>
      </c>
      <c r="J53" t="s">
        <v>31</v>
      </c>
      <c r="K53">
        <v>9</v>
      </c>
      <c r="L53" s="5">
        <v>394</v>
      </c>
      <c r="M53" s="4">
        <v>60</v>
      </c>
      <c r="N53">
        <v>2</v>
      </c>
      <c r="O53" t="s">
        <v>31</v>
      </c>
      <c r="P53">
        <v>14</v>
      </c>
      <c r="Q53" s="5">
        <v>166</v>
      </c>
      <c r="R53" s="4">
        <f t="shared" si="0"/>
        <v>2</v>
      </c>
      <c r="S53">
        <f t="shared" si="1"/>
        <v>2</v>
      </c>
      <c r="T53" s="5">
        <f t="shared" si="2"/>
        <v>2</v>
      </c>
      <c r="U53" s="4">
        <f t="shared" si="3"/>
        <v>0</v>
      </c>
      <c r="V53">
        <f t="shared" si="4"/>
        <v>0</v>
      </c>
      <c r="W53">
        <f t="shared" si="5"/>
        <v>3</v>
      </c>
      <c r="X53" s="5">
        <f t="shared" si="6"/>
        <v>0</v>
      </c>
    </row>
    <row r="54" spans="1:24" x14ac:dyDescent="0.25">
      <c r="A54">
        <v>89</v>
      </c>
      <c r="B54" t="s">
        <v>91</v>
      </c>
      <c r="C54" s="4">
        <v>59</v>
      </c>
      <c r="D54">
        <v>1</v>
      </c>
      <c r="E54" t="s">
        <v>28</v>
      </c>
      <c r="F54">
        <v>6</v>
      </c>
      <c r="G54" s="5">
        <v>151</v>
      </c>
      <c r="H54" s="4">
        <v>44</v>
      </c>
      <c r="I54">
        <v>0</v>
      </c>
      <c r="J54" t="s">
        <v>29</v>
      </c>
      <c r="K54">
        <v>6</v>
      </c>
      <c r="L54" s="5">
        <v>113</v>
      </c>
      <c r="M54" s="4">
        <v>14</v>
      </c>
      <c r="N54">
        <v>1</v>
      </c>
      <c r="O54" t="s">
        <v>28</v>
      </c>
      <c r="P54">
        <v>8</v>
      </c>
      <c r="Q54" s="5">
        <v>52</v>
      </c>
      <c r="R54" s="4">
        <f t="shared" si="0"/>
        <v>1</v>
      </c>
      <c r="S54">
        <f t="shared" si="1"/>
        <v>0</v>
      </c>
      <c r="T54" s="5">
        <f t="shared" si="2"/>
        <v>1</v>
      </c>
      <c r="U54" s="4">
        <f t="shared" si="3"/>
        <v>1</v>
      </c>
      <c r="V54">
        <f t="shared" si="4"/>
        <v>2</v>
      </c>
      <c r="W54">
        <f t="shared" si="5"/>
        <v>0</v>
      </c>
      <c r="X54" s="5">
        <f t="shared" si="6"/>
        <v>0</v>
      </c>
    </row>
    <row r="55" spans="1:24" x14ac:dyDescent="0.25">
      <c r="A55">
        <v>91</v>
      </c>
      <c r="B55" t="s">
        <v>92</v>
      </c>
      <c r="C55" s="4">
        <v>279</v>
      </c>
      <c r="D55">
        <v>1</v>
      </c>
      <c r="E55" t="s">
        <v>28</v>
      </c>
      <c r="F55">
        <v>34</v>
      </c>
      <c r="G55" s="5">
        <v>1766</v>
      </c>
      <c r="H55" s="4">
        <v>220</v>
      </c>
      <c r="I55">
        <v>1</v>
      </c>
      <c r="J55" t="s">
        <v>28</v>
      </c>
      <c r="K55">
        <v>20</v>
      </c>
      <c r="L55" s="5">
        <v>895</v>
      </c>
      <c r="M55" s="4">
        <v>59</v>
      </c>
      <c r="N55">
        <v>1</v>
      </c>
      <c r="O55" t="s">
        <v>28</v>
      </c>
      <c r="P55">
        <v>18</v>
      </c>
      <c r="Q55" s="5">
        <v>290</v>
      </c>
      <c r="R55" s="4">
        <f t="shared" si="0"/>
        <v>1</v>
      </c>
      <c r="S55">
        <f t="shared" si="1"/>
        <v>1</v>
      </c>
      <c r="T55" s="5">
        <f t="shared" si="2"/>
        <v>1</v>
      </c>
      <c r="U55" s="4">
        <f t="shared" si="3"/>
        <v>0</v>
      </c>
      <c r="V55">
        <f t="shared" si="4"/>
        <v>3</v>
      </c>
      <c r="W55">
        <f t="shared" si="5"/>
        <v>0</v>
      </c>
      <c r="X55" s="5">
        <f t="shared" si="6"/>
        <v>0</v>
      </c>
    </row>
    <row r="56" spans="1:24" x14ac:dyDescent="0.25">
      <c r="A56">
        <v>92</v>
      </c>
      <c r="B56" t="s">
        <v>93</v>
      </c>
      <c r="C56" s="4">
        <v>105</v>
      </c>
      <c r="D56">
        <v>1</v>
      </c>
      <c r="E56" t="s">
        <v>28</v>
      </c>
      <c r="F56">
        <v>12</v>
      </c>
      <c r="G56" s="5">
        <v>459</v>
      </c>
      <c r="H56" s="4">
        <v>73</v>
      </c>
      <c r="I56">
        <v>1</v>
      </c>
      <c r="J56" t="s">
        <v>28</v>
      </c>
      <c r="K56">
        <v>11</v>
      </c>
      <c r="L56" s="5">
        <v>302</v>
      </c>
      <c r="M56" s="4">
        <v>30</v>
      </c>
      <c r="N56">
        <v>1</v>
      </c>
      <c r="O56" t="s">
        <v>28</v>
      </c>
      <c r="P56">
        <v>10</v>
      </c>
      <c r="Q56" s="5">
        <v>119</v>
      </c>
      <c r="R56" s="4">
        <f t="shared" si="0"/>
        <v>1</v>
      </c>
      <c r="S56">
        <f t="shared" si="1"/>
        <v>1</v>
      </c>
      <c r="T56" s="5">
        <f t="shared" si="2"/>
        <v>1</v>
      </c>
      <c r="U56" s="4">
        <f t="shared" si="3"/>
        <v>0</v>
      </c>
      <c r="V56">
        <f t="shared" si="4"/>
        <v>3</v>
      </c>
      <c r="W56">
        <f t="shared" si="5"/>
        <v>0</v>
      </c>
      <c r="X56" s="5">
        <f t="shared" si="6"/>
        <v>0</v>
      </c>
    </row>
    <row r="57" spans="1:24" x14ac:dyDescent="0.25">
      <c r="A57">
        <v>93</v>
      </c>
      <c r="B57" t="s">
        <v>94</v>
      </c>
      <c r="C57" s="4">
        <v>89</v>
      </c>
      <c r="D57">
        <v>1</v>
      </c>
      <c r="E57" t="s">
        <v>28</v>
      </c>
      <c r="F57">
        <v>18</v>
      </c>
      <c r="G57" s="5">
        <v>520</v>
      </c>
      <c r="H57" s="4">
        <v>74</v>
      </c>
      <c r="I57">
        <v>1</v>
      </c>
      <c r="J57" t="s">
        <v>28</v>
      </c>
      <c r="K57">
        <v>16</v>
      </c>
      <c r="L57" s="5">
        <v>385</v>
      </c>
      <c r="M57" s="4">
        <v>16</v>
      </c>
      <c r="N57">
        <v>1</v>
      </c>
      <c r="O57" t="s">
        <v>28</v>
      </c>
      <c r="P57">
        <v>14</v>
      </c>
      <c r="Q57" s="5">
        <v>91</v>
      </c>
      <c r="R57" s="4">
        <f t="shared" si="0"/>
        <v>1</v>
      </c>
      <c r="S57">
        <f t="shared" si="1"/>
        <v>1</v>
      </c>
      <c r="T57" s="5">
        <f t="shared" si="2"/>
        <v>1</v>
      </c>
      <c r="U57" s="4">
        <f t="shared" si="3"/>
        <v>0</v>
      </c>
      <c r="V57">
        <f t="shared" si="4"/>
        <v>3</v>
      </c>
      <c r="W57">
        <f t="shared" si="5"/>
        <v>0</v>
      </c>
      <c r="X57" s="5">
        <f t="shared" si="6"/>
        <v>0</v>
      </c>
    </row>
    <row r="58" spans="1:24" x14ac:dyDescent="0.25">
      <c r="A58">
        <v>94</v>
      </c>
      <c r="B58" t="s">
        <v>31</v>
      </c>
      <c r="C58" s="4">
        <v>479</v>
      </c>
      <c r="D58">
        <v>2</v>
      </c>
      <c r="E58" t="s">
        <v>31</v>
      </c>
      <c r="F58">
        <v>26</v>
      </c>
      <c r="G58" s="5">
        <v>2312</v>
      </c>
      <c r="H58" s="4">
        <v>371</v>
      </c>
      <c r="I58">
        <v>2</v>
      </c>
      <c r="J58" t="s">
        <v>31</v>
      </c>
      <c r="K58">
        <v>17</v>
      </c>
      <c r="L58" s="5">
        <v>1311</v>
      </c>
      <c r="M58" s="4">
        <v>83</v>
      </c>
      <c r="N58">
        <v>2</v>
      </c>
      <c r="O58" t="s">
        <v>31</v>
      </c>
      <c r="P58">
        <v>20</v>
      </c>
      <c r="Q58" s="5">
        <v>379</v>
      </c>
      <c r="R58" s="4">
        <f t="shared" si="0"/>
        <v>2</v>
      </c>
      <c r="S58">
        <f t="shared" si="1"/>
        <v>2</v>
      </c>
      <c r="T58" s="5">
        <f t="shared" si="2"/>
        <v>2</v>
      </c>
      <c r="U58" s="4">
        <f t="shared" si="3"/>
        <v>0</v>
      </c>
      <c r="V58">
        <f t="shared" si="4"/>
        <v>0</v>
      </c>
      <c r="W58">
        <f t="shared" si="5"/>
        <v>3</v>
      </c>
      <c r="X58" s="5">
        <f t="shared" si="6"/>
        <v>0</v>
      </c>
    </row>
    <row r="59" spans="1:24" x14ac:dyDescent="0.25">
      <c r="A59">
        <v>95</v>
      </c>
      <c r="B59" t="s">
        <v>95</v>
      </c>
      <c r="C59" s="4">
        <v>211</v>
      </c>
      <c r="D59">
        <v>0</v>
      </c>
      <c r="E59" t="s">
        <v>29</v>
      </c>
      <c r="F59">
        <v>20</v>
      </c>
      <c r="G59" s="5">
        <v>791</v>
      </c>
      <c r="H59" s="4">
        <v>170</v>
      </c>
      <c r="I59">
        <v>0</v>
      </c>
      <c r="J59" t="s">
        <v>29</v>
      </c>
      <c r="K59">
        <v>14</v>
      </c>
      <c r="L59" s="5">
        <v>439</v>
      </c>
      <c r="M59" s="4">
        <v>32</v>
      </c>
      <c r="N59">
        <v>2</v>
      </c>
      <c r="O59" t="s">
        <v>31</v>
      </c>
      <c r="P59">
        <v>5</v>
      </c>
      <c r="Q59" s="5">
        <v>43</v>
      </c>
      <c r="R59" s="4">
        <f t="shared" si="0"/>
        <v>0</v>
      </c>
      <c r="S59">
        <f t="shared" si="1"/>
        <v>0</v>
      </c>
      <c r="T59" s="5">
        <f t="shared" si="2"/>
        <v>2</v>
      </c>
      <c r="U59" s="4">
        <f t="shared" si="3"/>
        <v>2</v>
      </c>
      <c r="V59">
        <f t="shared" si="4"/>
        <v>0</v>
      </c>
      <c r="W59">
        <f t="shared" si="5"/>
        <v>1</v>
      </c>
      <c r="X59" s="5">
        <f t="shared" si="6"/>
        <v>0</v>
      </c>
    </row>
    <row r="60" spans="1:24" x14ac:dyDescent="0.25">
      <c r="A60">
        <v>96</v>
      </c>
      <c r="B60" t="s">
        <v>96</v>
      </c>
      <c r="C60" s="4">
        <v>162</v>
      </c>
      <c r="D60">
        <v>0</v>
      </c>
      <c r="E60" t="s">
        <v>29</v>
      </c>
      <c r="F60">
        <v>17</v>
      </c>
      <c r="G60" s="5">
        <v>589</v>
      </c>
      <c r="H60" s="4">
        <v>126</v>
      </c>
      <c r="I60">
        <v>0</v>
      </c>
      <c r="J60" t="s">
        <v>29</v>
      </c>
      <c r="K60">
        <v>10</v>
      </c>
      <c r="L60" s="5">
        <v>284</v>
      </c>
      <c r="M60" s="4">
        <v>29</v>
      </c>
      <c r="N60">
        <v>2</v>
      </c>
      <c r="O60" t="s">
        <v>31</v>
      </c>
      <c r="P60">
        <v>5</v>
      </c>
      <c r="Q60" s="5">
        <v>50</v>
      </c>
      <c r="R60" s="4">
        <f t="shared" si="0"/>
        <v>0</v>
      </c>
      <c r="S60">
        <f t="shared" si="1"/>
        <v>0</v>
      </c>
      <c r="T60" s="5">
        <f t="shared" si="2"/>
        <v>2</v>
      </c>
      <c r="U60" s="4">
        <f t="shared" si="3"/>
        <v>2</v>
      </c>
      <c r="V60">
        <f t="shared" si="4"/>
        <v>0</v>
      </c>
      <c r="W60">
        <f t="shared" si="5"/>
        <v>1</v>
      </c>
      <c r="X60" s="5">
        <f t="shared" si="6"/>
        <v>0</v>
      </c>
    </row>
    <row r="61" spans="1:24" x14ac:dyDescent="0.25">
      <c r="A61">
        <v>97</v>
      </c>
      <c r="B61" t="s">
        <v>97</v>
      </c>
      <c r="C61" s="4">
        <v>114</v>
      </c>
      <c r="D61">
        <v>0</v>
      </c>
      <c r="E61" t="s">
        <v>29</v>
      </c>
      <c r="F61">
        <v>5</v>
      </c>
      <c r="G61" s="5">
        <v>143</v>
      </c>
      <c r="H61" s="4">
        <v>79</v>
      </c>
      <c r="I61">
        <v>0</v>
      </c>
      <c r="J61" t="s">
        <v>29</v>
      </c>
      <c r="K61">
        <v>5</v>
      </c>
      <c r="L61" s="5">
        <v>111</v>
      </c>
      <c r="M61" s="4">
        <v>23</v>
      </c>
      <c r="N61">
        <v>3</v>
      </c>
      <c r="O61" t="s">
        <v>25</v>
      </c>
      <c r="P61">
        <v>5</v>
      </c>
      <c r="Q61" s="5">
        <v>32</v>
      </c>
      <c r="R61" s="4">
        <f t="shared" si="0"/>
        <v>0</v>
      </c>
      <c r="S61">
        <f t="shared" si="1"/>
        <v>0</v>
      </c>
      <c r="T61" s="5">
        <f t="shared" si="2"/>
        <v>3</v>
      </c>
      <c r="U61" s="4">
        <f t="shared" si="3"/>
        <v>2</v>
      </c>
      <c r="V61">
        <f t="shared" si="4"/>
        <v>0</v>
      </c>
      <c r="W61">
        <f t="shared" si="5"/>
        <v>0</v>
      </c>
      <c r="X61" s="5">
        <f t="shared" si="6"/>
        <v>1</v>
      </c>
    </row>
    <row r="62" spans="1:24" x14ac:dyDescent="0.25">
      <c r="A62">
        <v>98</v>
      </c>
      <c r="B62" t="s">
        <v>98</v>
      </c>
      <c r="C62" s="4">
        <v>97</v>
      </c>
      <c r="D62">
        <v>2</v>
      </c>
      <c r="E62" t="s">
        <v>31</v>
      </c>
      <c r="F62">
        <v>12</v>
      </c>
      <c r="G62" s="5">
        <v>379</v>
      </c>
      <c r="H62" s="4">
        <v>81</v>
      </c>
      <c r="I62">
        <v>2</v>
      </c>
      <c r="J62" t="s">
        <v>31</v>
      </c>
      <c r="K62">
        <v>12</v>
      </c>
      <c r="L62" s="5">
        <v>331</v>
      </c>
      <c r="M62" s="4">
        <v>13</v>
      </c>
      <c r="N62">
        <v>2</v>
      </c>
      <c r="O62" t="s">
        <v>31</v>
      </c>
      <c r="P62">
        <v>4</v>
      </c>
      <c r="Q62" s="5">
        <v>19</v>
      </c>
      <c r="R62" s="4">
        <f t="shared" si="0"/>
        <v>2</v>
      </c>
      <c r="S62">
        <f t="shared" si="1"/>
        <v>2</v>
      </c>
      <c r="T62" s="5">
        <f t="shared" si="2"/>
        <v>2</v>
      </c>
      <c r="U62" s="4">
        <f t="shared" si="3"/>
        <v>0</v>
      </c>
      <c r="V62">
        <f t="shared" si="4"/>
        <v>0</v>
      </c>
      <c r="W62">
        <f t="shared" si="5"/>
        <v>3</v>
      </c>
      <c r="X62" s="5">
        <f t="shared" si="6"/>
        <v>0</v>
      </c>
    </row>
    <row r="63" spans="1:24" x14ac:dyDescent="0.25">
      <c r="A63">
        <v>99</v>
      </c>
      <c r="B63" t="s">
        <v>99</v>
      </c>
      <c r="C63" s="4">
        <v>217</v>
      </c>
      <c r="D63">
        <v>0</v>
      </c>
      <c r="E63" t="s">
        <v>29</v>
      </c>
      <c r="F63">
        <v>21</v>
      </c>
      <c r="G63" s="5">
        <v>710</v>
      </c>
      <c r="H63" s="4">
        <v>158</v>
      </c>
      <c r="I63">
        <v>0</v>
      </c>
      <c r="J63" t="s">
        <v>29</v>
      </c>
      <c r="K63">
        <v>9</v>
      </c>
      <c r="L63" s="5">
        <v>200</v>
      </c>
      <c r="M63" s="4">
        <v>53</v>
      </c>
      <c r="N63">
        <v>0</v>
      </c>
      <c r="O63" t="s">
        <v>29</v>
      </c>
      <c r="P63">
        <v>11</v>
      </c>
      <c r="Q63" s="5">
        <v>106</v>
      </c>
      <c r="R63" s="4">
        <f t="shared" si="0"/>
        <v>0</v>
      </c>
      <c r="S63">
        <f t="shared" si="1"/>
        <v>0</v>
      </c>
      <c r="T63" s="5">
        <f t="shared" si="2"/>
        <v>0</v>
      </c>
      <c r="U63" s="4">
        <f t="shared" si="3"/>
        <v>3</v>
      </c>
      <c r="V63">
        <f t="shared" si="4"/>
        <v>0</v>
      </c>
      <c r="W63">
        <f t="shared" si="5"/>
        <v>0</v>
      </c>
      <c r="X63" s="5">
        <f t="shared" si="6"/>
        <v>0</v>
      </c>
    </row>
    <row r="64" spans="1:24" x14ac:dyDescent="0.25">
      <c r="A64">
        <v>100</v>
      </c>
      <c r="B64" t="s">
        <v>100</v>
      </c>
      <c r="C64" s="4">
        <v>279</v>
      </c>
      <c r="D64">
        <v>0</v>
      </c>
      <c r="E64" t="s">
        <v>29</v>
      </c>
      <c r="F64">
        <v>12</v>
      </c>
      <c r="G64" s="5">
        <v>518</v>
      </c>
      <c r="H64" s="4">
        <v>211</v>
      </c>
      <c r="I64">
        <v>0</v>
      </c>
      <c r="J64" t="s">
        <v>29</v>
      </c>
      <c r="K64">
        <v>9</v>
      </c>
      <c r="L64" s="5">
        <v>294</v>
      </c>
      <c r="M64" s="4">
        <v>49</v>
      </c>
      <c r="N64">
        <v>3</v>
      </c>
      <c r="O64" t="s">
        <v>25</v>
      </c>
      <c r="P64">
        <v>6</v>
      </c>
      <c r="Q64" s="5">
        <v>54</v>
      </c>
      <c r="R64" s="4">
        <f t="shared" si="0"/>
        <v>0</v>
      </c>
      <c r="S64">
        <f t="shared" si="1"/>
        <v>0</v>
      </c>
      <c r="T64" s="5">
        <f t="shared" si="2"/>
        <v>3</v>
      </c>
      <c r="U64" s="4">
        <f t="shared" si="3"/>
        <v>2</v>
      </c>
      <c r="V64">
        <f t="shared" si="4"/>
        <v>0</v>
      </c>
      <c r="W64">
        <f t="shared" si="5"/>
        <v>0</v>
      </c>
      <c r="X64" s="5">
        <f t="shared" si="6"/>
        <v>1</v>
      </c>
    </row>
  </sheetData>
  <mergeCells count="6">
    <mergeCell ref="Y2:AC2"/>
    <mergeCell ref="C1:G1"/>
    <mergeCell ref="H1:L1"/>
    <mergeCell ref="M1:Q1"/>
    <mergeCell ref="R1:T1"/>
    <mergeCell ref="U1:X1"/>
  </mergeCells>
  <conditionalFormatting sqref="U3:X6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NHSCT_Clusters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Schilling</dc:creator>
  <cp:lastModifiedBy>Leah Morrison (lib)</cp:lastModifiedBy>
  <dcterms:created xsi:type="dcterms:W3CDTF">2023-03-09T14:58:48Z</dcterms:created>
  <dcterms:modified xsi:type="dcterms:W3CDTF">2024-03-15T15:48:55Z</dcterms:modified>
</cp:coreProperties>
</file>